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2"/>
  </bookViews>
  <sheets>
    <sheet name="catB" sheetId="1" r:id="rId1"/>
    <sheet name="catC" sheetId="2" r:id="rId2"/>
    <sheet name="catD" sheetId="3" r:id="rId3"/>
  </sheets>
  <definedNames>
    <definedName name="_xlnm.Print_Area" localSheetId="0">'catB'!$B$1:$J$40</definedName>
    <definedName name="_xlnm.Print_Area" localSheetId="1">'catC'!$B$1:$K$46</definedName>
    <definedName name="_xlnm.Print_Area" localSheetId="2">'catD'!$B$1:$J$37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0" authorId="0">
      <text>
        <r>
          <rPr>
            <b/>
            <sz val="8"/>
            <color indexed="8"/>
            <rFont val="Times New Roman"/>
            <family val="1"/>
          </rPr>
          <t xml:space="preserve">insoddisfacente
</t>
        </r>
        <r>
          <rPr>
            <sz val="8"/>
            <color indexed="8"/>
            <rFont val="Times New Roman"/>
            <family val="1"/>
          </rPr>
          <t>1. il comportamento è stato oggetto di più contestazioni disciplinari, e/o  ha determinato un costante apporto negativo alla struttura organizzativa;</t>
        </r>
      </text>
    </comment>
    <comment ref="E20" authorId="0">
      <text>
        <r>
          <rPr>
            <b/>
            <sz val="8"/>
            <color indexed="8"/>
            <rFont val="Times New Roman"/>
            <family val="1"/>
          </rPr>
          <t xml:space="preserve">migliorabile
</t>
        </r>
        <r>
          <rPr>
            <sz val="8"/>
            <color indexed="8"/>
            <rFont val="Times New Roman"/>
            <family val="1"/>
          </rPr>
          <t>2. il comportamento è stato oggetto di ripetute osservazioni durante l’anno e/o ha presentato ripetuti atteggiamenti negativi e non collaborativi;</t>
        </r>
      </text>
    </comment>
    <comment ref="F20" authorId="0">
      <text>
        <r>
          <rPr>
            <b/>
            <sz val="8"/>
            <color indexed="8"/>
            <rFont val="Times New Roman"/>
            <family val="1"/>
          </rPr>
          <t xml:space="preserve">non sufficiente
</t>
        </r>
        <r>
          <rPr>
            <sz val="8"/>
            <color indexed="8"/>
            <rFont val="Times New Roman"/>
            <family val="1"/>
          </rPr>
          <t>3. il comportamento non è stato accettabile pur tuttavia e ha presentato molti aspetti critici che non hanno permesso il miglioramento dell’organizzazione;</t>
        </r>
      </text>
    </comment>
    <comment ref="G20" authorId="0">
      <text>
        <r>
          <rPr>
            <b/>
            <sz val="8"/>
            <color indexed="8"/>
            <rFont val="Times New Roman"/>
            <family val="1"/>
          </rPr>
          <t xml:space="preserve">sufficiente
</t>
        </r>
        <r>
          <rPr>
            <sz val="8"/>
            <color indexed="8"/>
            <rFont val="Times New Roman"/>
            <family val="1"/>
          </rPr>
          <t>4. il comportamento è stato accettabile, ma con prestazioni non ancora adeguate alle aspettative di ruolo;</t>
        </r>
      </text>
    </comment>
    <comment ref="H20" authorId="0">
      <text>
        <r>
          <rPr>
            <b/>
            <sz val="8"/>
            <color indexed="8"/>
            <rFont val="Times New Roman"/>
            <family val="1"/>
          </rPr>
          <t xml:space="preserve">adeguato
</t>
        </r>
        <r>
          <rPr>
            <sz val="8"/>
            <color indexed="8"/>
            <rFont val="Times New Roman"/>
            <family val="1"/>
          </rPr>
          <t>5. il comportamento è stato adeguato al ruolo, pur rilevando aree significative di miglioramento;</t>
        </r>
      </text>
    </comment>
    <comment ref="I20" authorId="0">
      <text>
        <r>
          <rPr>
            <b/>
            <sz val="8"/>
            <color indexed="8"/>
            <rFont val="Times New Roman"/>
            <family val="1"/>
          </rPr>
          <t xml:space="preserve"> buono
</t>
        </r>
        <r>
          <rPr>
            <sz val="8"/>
            <color indexed="8"/>
            <rFont val="Times New Roman"/>
            <family val="1"/>
          </rPr>
          <t xml:space="preserve">6. il comportamento è stato caratterizzato da prestazioni quantitativamente o qualitativamente buone e che hanno consentito il miglioramento dell’organizzazione  </t>
        </r>
      </text>
    </comment>
    <comment ref="J20" authorId="0">
      <text>
        <r>
          <rPr>
            <b/>
            <sz val="8"/>
            <color indexed="8"/>
            <rFont val="Times New Roman"/>
            <family val="1"/>
          </rPr>
          <t xml:space="preserve">eccellente
</t>
        </r>
        <r>
          <rPr>
            <sz val="8"/>
            <color indexed="8"/>
            <rFont val="Times New Roman"/>
            <family val="1"/>
          </rPr>
          <t>7. il comportamento è stato caratterizzato da prestazioni ineccepibili ed eccellenti sia sotto il profilo quantitativo che qualitativo e che hanno consentito il miglioramento e l’innovazione dell’organizzazione.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8"/>
            <color indexed="8"/>
            <rFont val="Times New Roman"/>
            <family val="1"/>
          </rPr>
          <t xml:space="preserve">insoddisfacente
</t>
        </r>
        <r>
          <rPr>
            <sz val="8"/>
            <color indexed="8"/>
            <rFont val="Times New Roman"/>
            <family val="1"/>
          </rPr>
          <t>1. il comportamento è stato oggetto di più contestazioni disciplinari, e/o  ha determinato un costante apporto negativo alla struttura organizzativa;</t>
        </r>
      </text>
    </comment>
    <comment ref="E21" authorId="0">
      <text>
        <r>
          <rPr>
            <b/>
            <sz val="8"/>
            <color indexed="8"/>
            <rFont val="Times New Roman"/>
            <family val="1"/>
          </rPr>
          <t xml:space="preserve">migliorabile
</t>
        </r>
        <r>
          <rPr>
            <sz val="8"/>
            <color indexed="8"/>
            <rFont val="Times New Roman"/>
            <family val="1"/>
          </rPr>
          <t>2. il comportamento è stato oggetto di ripetute osservazioni durante l’anno e/o ha presentato ripetuti atteggiamenti negativi e non collaborativi;</t>
        </r>
      </text>
    </comment>
    <comment ref="F21" authorId="0">
      <text>
        <r>
          <rPr>
            <b/>
            <sz val="8"/>
            <color indexed="8"/>
            <rFont val="Times New Roman"/>
            <family val="1"/>
          </rPr>
          <t xml:space="preserve">non sufficiente
</t>
        </r>
        <r>
          <rPr>
            <sz val="8"/>
            <color indexed="8"/>
            <rFont val="Times New Roman"/>
            <family val="1"/>
          </rPr>
          <t>3. il comportamento non è stato accettabile pur tuttavia e ha presentato molti aspetti critici che non hanno permesso il miglioramento dell’organizzazione;</t>
        </r>
      </text>
    </comment>
    <comment ref="G21" authorId="0">
      <text>
        <r>
          <rPr>
            <b/>
            <sz val="8"/>
            <color indexed="8"/>
            <rFont val="Times New Roman"/>
            <family val="1"/>
          </rPr>
          <t xml:space="preserve">sufficiente
</t>
        </r>
        <r>
          <rPr>
            <sz val="8"/>
            <color indexed="8"/>
            <rFont val="Times New Roman"/>
            <family val="1"/>
          </rPr>
          <t>4. il comportamento è stato accettabile, ma con prestazioni non ancora adeguate alle aspettative di ruolo;</t>
        </r>
      </text>
    </comment>
    <comment ref="H21" authorId="0">
      <text>
        <r>
          <rPr>
            <b/>
            <sz val="8"/>
            <color indexed="8"/>
            <rFont val="Times New Roman"/>
            <family val="1"/>
          </rPr>
          <t xml:space="preserve">adeguato
</t>
        </r>
        <r>
          <rPr>
            <sz val="8"/>
            <color indexed="8"/>
            <rFont val="Times New Roman"/>
            <family val="1"/>
          </rPr>
          <t>5. il comportamento è stato adeguato al ruolo, pur rilevando aree significative di miglioramento;</t>
        </r>
      </text>
    </comment>
    <comment ref="I21" authorId="0">
      <text>
        <r>
          <rPr>
            <b/>
            <sz val="8"/>
            <color indexed="8"/>
            <rFont val="Times New Roman"/>
            <family val="1"/>
          </rPr>
          <t xml:space="preserve"> buono
</t>
        </r>
        <r>
          <rPr>
            <sz val="8"/>
            <color indexed="8"/>
            <rFont val="Times New Roman"/>
            <family val="1"/>
          </rPr>
          <t xml:space="preserve">6. il comportamento è stato caratterizzato da prestazioni quantitativamente o qualitativamente buone e che hanno consentito il miglioramento dell’organizzazione  </t>
        </r>
      </text>
    </comment>
    <comment ref="J21" authorId="0">
      <text>
        <r>
          <rPr>
            <b/>
            <sz val="8"/>
            <color indexed="8"/>
            <rFont val="Times New Roman"/>
            <family val="1"/>
          </rPr>
          <t xml:space="preserve">eccellente
</t>
        </r>
        <r>
          <rPr>
            <sz val="8"/>
            <color indexed="8"/>
            <rFont val="Times New Roman"/>
            <family val="1"/>
          </rPr>
          <t>7. il comportamento è stato caratterizzato da prestazioni ineccepibili ed eccellenti sia sotto il profilo quantitativo che qualitativo e che hanno consentito il miglioramento e l’innovazione dell’organizzazione.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8" authorId="0">
      <text>
        <r>
          <rPr>
            <b/>
            <sz val="8"/>
            <color indexed="8"/>
            <rFont val="Times New Roman"/>
            <family val="1"/>
          </rPr>
          <t xml:space="preserve">insoddisfacente
</t>
        </r>
        <r>
          <rPr>
            <sz val="8"/>
            <color indexed="8"/>
            <rFont val="Times New Roman"/>
            <family val="1"/>
          </rPr>
          <t>1. il comportamento è stato oggetto di più contestazioni disciplinari, e/o  ha determinato un costante apporto negativo alla struttura organizzativa;</t>
        </r>
      </text>
    </comment>
    <comment ref="E18" authorId="0">
      <text>
        <r>
          <rPr>
            <b/>
            <sz val="8"/>
            <color indexed="8"/>
            <rFont val="Times New Roman"/>
            <family val="1"/>
          </rPr>
          <t xml:space="preserve">migliorabile
</t>
        </r>
        <r>
          <rPr>
            <sz val="8"/>
            <color indexed="8"/>
            <rFont val="Times New Roman"/>
            <family val="1"/>
          </rPr>
          <t>2. il comportamento è stato oggetto di ripetute osservazioni durante l’anno e/o ha presentato ripetuti atteggiamenti negativi e non collaborativi;</t>
        </r>
      </text>
    </comment>
    <comment ref="F18" authorId="0">
      <text>
        <r>
          <rPr>
            <b/>
            <sz val="8"/>
            <color indexed="8"/>
            <rFont val="Times New Roman"/>
            <family val="1"/>
          </rPr>
          <t xml:space="preserve">non sufficiente
</t>
        </r>
        <r>
          <rPr>
            <sz val="8"/>
            <color indexed="8"/>
            <rFont val="Times New Roman"/>
            <family val="1"/>
          </rPr>
          <t>3. il comportamento non è stato accettabile pur tuttavia e ha presentato molti aspetti critici che non hanno permesso il miglioramento dell’organizzazione;</t>
        </r>
      </text>
    </commen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sufficiente
</t>
        </r>
        <r>
          <rPr>
            <sz val="8"/>
            <color indexed="8"/>
            <rFont val="Times New Roman"/>
            <family val="1"/>
          </rPr>
          <t>4. il comportamento è stato accettabile, ma con prestazioni non ancora adeguate alle aspettative di ruolo;</t>
        </r>
      </text>
    </comment>
    <comment ref="H18" authorId="0">
      <text>
        <r>
          <rPr>
            <b/>
            <sz val="8"/>
            <color indexed="8"/>
            <rFont val="Times New Roman"/>
            <family val="1"/>
          </rPr>
          <t xml:space="preserve">adeguato
</t>
        </r>
        <r>
          <rPr>
            <sz val="8"/>
            <color indexed="8"/>
            <rFont val="Times New Roman"/>
            <family val="1"/>
          </rPr>
          <t>5. il comportamento è stato adeguato al ruolo, pur rilevando aree significative di miglioramento;</t>
        </r>
      </text>
    </comment>
    <comment ref="I18" authorId="0">
      <text>
        <r>
          <rPr>
            <b/>
            <sz val="8"/>
            <color indexed="8"/>
            <rFont val="Times New Roman"/>
            <family val="1"/>
          </rPr>
          <t xml:space="preserve"> buono
</t>
        </r>
        <r>
          <rPr>
            <sz val="8"/>
            <color indexed="8"/>
            <rFont val="Times New Roman"/>
            <family val="1"/>
          </rPr>
          <t xml:space="preserve">6. il comportamento è stato caratterizzato da prestazioni quantitativamente o qualitativamente buone e che hanno consentito il miglioramento dell’organizzazione  </t>
        </r>
      </text>
    </comment>
    <comment ref="J18" authorId="0">
      <text>
        <r>
          <rPr>
            <b/>
            <sz val="8"/>
            <color indexed="8"/>
            <rFont val="Times New Roman"/>
            <family val="1"/>
          </rPr>
          <t xml:space="preserve">eccellente
</t>
        </r>
        <r>
          <rPr>
            <sz val="8"/>
            <color indexed="8"/>
            <rFont val="Times New Roman"/>
            <family val="1"/>
          </rPr>
          <t>7. il comportamento è stato caratterizzato da prestazioni ineccepibili ed eccellenti sia sotto il profilo quantitativo che qualitativo e che hanno consentito il miglioramento e l’innovazione dell’organizzazione.</t>
        </r>
      </text>
    </comment>
  </commentList>
</comments>
</file>

<file path=xl/sharedStrings.xml><?xml version="1.0" encoding="utf-8"?>
<sst xmlns="http://schemas.openxmlformats.org/spreadsheetml/2006/main" count="165" uniqueCount="62">
  <si>
    <t>AREA</t>
  </si>
  <si>
    <t>ANNO</t>
  </si>
  <si>
    <t>SERVIZIO</t>
  </si>
  <si>
    <t>DIPENDENTE</t>
  </si>
  <si>
    <r>
      <t xml:space="preserve">Categoria     </t>
    </r>
    <r>
      <rPr>
        <b/>
        <sz val="11"/>
        <rFont val="Tahoma"/>
        <family val="2"/>
      </rPr>
      <t>B</t>
    </r>
  </si>
  <si>
    <t>Obiettivi assegnati</t>
  </si>
  <si>
    <t>% partecipazione</t>
  </si>
  <si>
    <t>% risultato raggiunto</t>
  </si>
  <si>
    <t>descrizione (processo performante/obiettivo strategico)</t>
  </si>
  <si>
    <t>tipologia</t>
  </si>
  <si>
    <t>Comportamento atteso</t>
  </si>
  <si>
    <t>Totale</t>
  </si>
  <si>
    <t>punteggio A)</t>
  </si>
  <si>
    <t xml:space="preserve">Comportamenti professionali </t>
  </si>
  <si>
    <t>Peso attribuito al comportamento</t>
  </si>
  <si>
    <t>Totale comportamenti professionali</t>
  </si>
  <si>
    <t>punteggio B)</t>
  </si>
  <si>
    <t>TOTALE (A+B)</t>
  </si>
  <si>
    <t xml:space="preserve">FATTORE DI CORREZIONE </t>
  </si>
  <si>
    <t xml:space="preserve">TOTALE  </t>
  </si>
  <si>
    <t>- compiti/obiettivi istituzionali attribuiti al singolo dipendente</t>
  </si>
  <si>
    <t>comportamento</t>
  </si>
  <si>
    <t>- compiti/obiettivi istituzionali specifici attribuiti al singolo dipendente</t>
  </si>
  <si>
    <t>Osservazioni del valutatore sui risultati:</t>
  </si>
  <si>
    <t>2. Definizione del peso dei tre fattori di valutazione:</t>
  </si>
  <si>
    <t>NB: da compilare a cura del valutatore  se la valutazione sugli obiettivi performanti e sui comportamenti ordinari è inferiore a 5, integrando con specifiche osservazioni sulle prestazioni non adeguate</t>
  </si>
  <si>
    <t>- compiti/obiettivi istituzionali</t>
  </si>
  <si>
    <t>- peso di ciascun compiti/obiettivi specifici attribuiti al singolo dipendente</t>
  </si>
  <si>
    <t>- peso di ciascun comportamento organizzativo attribuito al singolo dipendente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</si>
  <si>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</si>
  <si>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</si>
  <si>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</si>
  <si>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formule x calcolo (da non toccare)</t>
  </si>
  <si>
    <t>1)</t>
  </si>
  <si>
    <t>2)</t>
  </si>
  <si>
    <r>
      <t xml:space="preserve">Categoria       </t>
    </r>
    <r>
      <rPr>
        <b/>
        <sz val="11"/>
        <rFont val="Tahoma"/>
        <family val="2"/>
      </rPr>
      <t>C</t>
    </r>
  </si>
  <si>
    <t>- compiti/obiettivi istituzionali specifici</t>
  </si>
  <si>
    <r>
      <t xml:space="preserve">Categoria         </t>
    </r>
    <r>
      <rPr>
        <b/>
        <sz val="11"/>
        <rFont val="Tahoma"/>
        <family val="2"/>
      </rPr>
      <t>D</t>
    </r>
  </si>
  <si>
    <t>Comportamento agito</t>
  </si>
  <si>
    <r>
      <t xml:space="preserve">Relazione e integrazione
</t>
    </r>
    <r>
      <rPr>
        <sz val="8"/>
        <rFont val="Tahoma"/>
        <family val="2"/>
      </rPr>
      <t>- comunicazione e capacità relazionale con i  colleghi;
- partecipazione alla vita organizzativa;
- capacità di lavorare in team.</t>
    </r>
  </si>
  <si>
    <r>
      <t xml:space="preserve">Innovatività
- </t>
    </r>
    <r>
      <rPr>
        <sz val="8"/>
        <rFont val="Tahoma"/>
        <family val="2"/>
      </rPr>
      <t xml:space="preserve">iniziativa e propositività,
- capacità di risolvere i problemi,
- capacità di cogliere le opportunità delle innovazioni tecnologiche,
- capacità di contribuire alla trasformazione del sistema e/o miglioramenti organizzativi
- capacità di individuare e proporre regole e modalità operative nuove,
- concorso all’introduzione di strumenti gestionali innovativi
</t>
    </r>
  </si>
  <si>
    <r>
      <t xml:space="preserve">Sensibilità economica
- </t>
    </r>
    <r>
      <rPr>
        <sz val="8"/>
        <rFont val="Tahoma"/>
        <family val="2"/>
      </rPr>
      <t xml:space="preserve">gestione attenta ed efficiente  delle risorse economiche e strumentali affidate,                                                                                                                                              - gestione attenta alle strutture e agli spazi fisici
- capacità di standardizzare le procedure (amministrative o operative), finalizzandole al recupero dell’efficienza,
- sensibilità alla razionalizzazione dei processi
</t>
    </r>
  </si>
  <si>
    <r>
      <t xml:space="preserve">Relazione e integrazione
</t>
    </r>
    <r>
      <rPr>
        <sz val="8"/>
        <rFont val="Tahoma"/>
        <family val="2"/>
      </rPr>
      <t xml:space="preserve">- comunicazione e capacità relazionale con i  colleghi;
- partecipazione alla vita organizzativa;
- capacità di lavorare in team.strumenti e operando concretamente per il raggiungimento degli obiettivi. </t>
    </r>
  </si>
  <si>
    <r>
      <t xml:space="preserve">Innovatività
- </t>
    </r>
    <r>
      <rPr>
        <sz val="8"/>
        <color indexed="8"/>
        <rFont val="Tahoma"/>
        <family val="2"/>
      </rPr>
      <t>iniziativa e propositività,
- capacità di risolvere i problemi,
- capacità di contribuire alla trasformazione del sistema e/o miglioramenti organizzativi
- capacità di individuare e proporre regole e modalità operative nuove.</t>
    </r>
    <r>
      <rPr>
        <sz val="8"/>
        <rFont val="Tahoma"/>
        <family val="2"/>
      </rPr>
      <t xml:space="preserve">                         
</t>
    </r>
  </si>
  <si>
    <r>
      <t xml:space="preserve">Gestione risorse economiche e/o strumentali
</t>
    </r>
    <r>
      <rPr>
        <sz val="9"/>
        <rFont val="Tahoma"/>
        <family val="2"/>
      </rPr>
      <t xml:space="preserve">- gestione attenta ed efficiente  delle strumentali affidate.
</t>
    </r>
  </si>
  <si>
    <r>
      <t xml:space="preserve">Orientamento alla qualità dei servizi 
</t>
    </r>
    <r>
      <rPr>
        <sz val="8"/>
        <rFont val="Tahoma"/>
        <family val="2"/>
      </rPr>
      <t xml:space="preserve">- capacità di organizzare e gestire il tempo di lavoro per il raggiungimento degli obiettivi di produzione;
- comprensione e rimozione cause di scostamenti dai standard di servizio rispettando criteri quali-quantitativi;
- precisione nell’applicazione delle regole che disciplinano le attività e le procedure.
</t>
    </r>
  </si>
  <si>
    <r>
      <t xml:space="preserve">Rapporti  con l’unità operativa di appartenenza
</t>
    </r>
    <r>
      <rPr>
        <sz val="8"/>
        <rFont val="Tahoma"/>
        <family val="2"/>
      </rPr>
      <t xml:space="preserve">- disponibilità alla temporanea variazione dei flussi di lavoro in ragione di eventi che influiscono sugli stessi in ragione delle assenze dei collaboratori,
- flessibilità operativa a fronte di cambiamenti organizzativi,
- comprendere e aderire alle priorità e ai ritmi di lavoro dell'unità di riferimento                                                                                       </t>
    </r>
  </si>
  <si>
    <r>
      <t xml:space="preserve">Orientamento alla qualità dei servizi 
</t>
    </r>
    <r>
      <rPr>
        <sz val="8"/>
        <rFont val="Tahoma"/>
        <family val="2"/>
      </rPr>
      <t xml:space="preserve">- rispetto dei termini dei procedimenti;
- capacità di organizzare e gestire il tempo di lavoro per il raggiungimento degli obiettivi di produzione;
- precisione nell’applicazione delle regole che disciplinano le attività e le procedure.
</t>
    </r>
  </si>
  <si>
    <r>
      <t xml:space="preserve">Relazione e integrazione
</t>
    </r>
    <r>
      <rPr>
        <sz val="8"/>
        <rFont val="Tahoma"/>
        <family val="2"/>
      </rPr>
      <t xml:space="preserve">- comunicazione e capacità relazionale con i  colleghi;
- partecipazione alla vita organizzativa;
- capacità di lavorare in team.
</t>
    </r>
  </si>
  <si>
    <r>
      <t xml:space="preserve">Innovatività
- </t>
    </r>
    <r>
      <rPr>
        <sz val="8"/>
        <color indexed="8"/>
        <rFont val="Tahoma"/>
        <family val="2"/>
      </rPr>
      <t xml:space="preserve">iniziativa e propositività,
- capacità di risolvere i problemi,
- capacità di contribuire alla trasformazione del sistema e/o miglioramenti organizzativi
</t>
    </r>
  </si>
  <si>
    <r>
      <t xml:space="preserve">Capacità di interpretazione dei bisogni e programmazione dei servizi 
</t>
    </r>
    <r>
      <rPr>
        <sz val="8"/>
        <rFont val="Tahoma"/>
        <family val="2"/>
      </rPr>
      <t xml:space="preserve">- capacità di interpretare  il contesto di riferimento e l’ambiente in cui è esplicata la prestazione lavorativa ed orientare coerentemente il proprio comportamento;
</t>
    </r>
  </si>
  <si>
    <r>
      <t xml:space="preserve">Orientamento alla qualità dei servizi 
- </t>
    </r>
    <r>
      <rPr>
        <sz val="8"/>
        <rFont val="Tahoma"/>
        <family val="2"/>
      </rPr>
      <t>rispetto dei termini dei procedimenti,                                                                                                                                                                                                 - capacità di organizzare e/o gestire il tempo  di lavoro per il  raggiungimento degli obiettivi di produzione,
- comprensione e rimozione delle cause degli scostamenti dagli standard di servizio  rispettando i criteri quali-quantitativi, 
- precisione nell’applicazione delle regole che disciplinano le attività e le procedure</t>
    </r>
  </si>
  <si>
    <r>
      <t xml:space="preserve">Rapporti  con l’unità operativa di appartenenza
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Concorso nella definizione dei piani e flussi di lavoro all’interno dell’unità di appartenenza;                                                                                                                - disponibilità alla temporanea variazione degli stessi in ragione di eventi che influiscono sugli stessi in ragione delle assenze dei collaboratori,
- flessibilità operativa a fronte di cambiamenti organizzativi,
- comprendere e aderire alle priorità e ai ritmi di lavoro dell'unità di riferimento                                                                                       </t>
    </r>
  </si>
  <si>
    <r>
      <t xml:space="preserve">Capacità di interpretazione dei bisogni e programmazione dei servizi 
- </t>
    </r>
    <r>
      <rPr>
        <sz val="8"/>
        <rFont val="Tahoma"/>
        <family val="2"/>
      </rPr>
      <t xml:space="preserve">capacità di interpretare i fenomeni, il contesto di riferimento e l’ambiente in cui è esplicata la prestazione lavorativa ed orientare coerentemente il proprio comportamento,                                                                                                                                                                                                                                                                               - attenzione alle esigenze dell’utenza,
- Capacità di cogliere il bisogno espresso dall’utenza e di individuare adeguate modalità di segnalazione di bisogni e criticità a colleghi e strutture coinvolti nell’erogazione dei servizi.
</t>
    </r>
  </si>
  <si>
    <t>x</t>
  </si>
  <si>
    <t>Grado di raggiungimento degli obiettivi assegnati</t>
  </si>
  <si>
    <t>X</t>
  </si>
  <si>
    <t>risultati collettivi e/o individuali</t>
  </si>
  <si>
    <t>OBIETTIVO 1</t>
  </si>
  <si>
    <t>OBIETTIVO 2</t>
  </si>
  <si>
    <t>OBIETTIVO 3</t>
  </si>
  <si>
    <t>obiettivo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</si>
</sst>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0">
    <font>
      <sz val="10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i/>
      <sz val="9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.5"/>
      <name val="Tahoma"/>
      <family val="2"/>
    </font>
    <font>
      <b/>
      <sz val="9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i/>
      <sz val="9"/>
      <name val="Arial"/>
      <family val="2"/>
    </font>
    <font>
      <b/>
      <sz val="6"/>
      <color indexed="10"/>
      <name val="Tahoma"/>
      <family val="2"/>
    </font>
    <font>
      <b/>
      <i/>
      <u val="single"/>
      <sz val="9"/>
      <name val="Tahoma"/>
      <family val="2"/>
    </font>
    <font>
      <sz val="8"/>
      <name val="Terminal"/>
      <family val="3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4" fillId="0" borderId="4" xfId="0" applyFont="1" applyFill="1" applyBorder="1" applyAlignment="1">
      <alignment/>
    </xf>
    <xf numFmtId="0" fontId="16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/>
    </xf>
    <xf numFmtId="0" fontId="16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20" fillId="4" borderId="14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/>
      <protection locked="0"/>
    </xf>
    <xf numFmtId="0" fontId="20" fillId="4" borderId="17" xfId="0" applyFont="1" applyFill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 applyProtection="1">
      <alignment horizontal="center" vertical="center"/>
      <protection locked="0"/>
    </xf>
    <xf numFmtId="0" fontId="19" fillId="6" borderId="18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0" fillId="4" borderId="24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5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/>
      <protection locked="0"/>
    </xf>
    <xf numFmtId="0" fontId="12" fillId="4" borderId="5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12" fillId="5" borderId="26" xfId="0" applyFont="1" applyFill="1" applyBorder="1" applyAlignment="1" applyProtection="1">
      <alignment horizontal="center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0" fontId="3" fillId="0" borderId="27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6" xfId="0" applyFont="1" applyBorder="1" applyAlignment="1">
      <alignment horizontal="right"/>
    </xf>
    <xf numFmtId="0" fontId="26" fillId="7" borderId="28" xfId="0" applyFont="1" applyFill="1" applyBorder="1" applyAlignment="1">
      <alignment/>
    </xf>
    <xf numFmtId="0" fontId="26" fillId="7" borderId="29" xfId="0" applyFont="1" applyFill="1" applyBorder="1" applyAlignment="1">
      <alignment/>
    </xf>
    <xf numFmtId="0" fontId="26" fillId="7" borderId="30" xfId="0" applyFont="1" applyFill="1" applyBorder="1" applyAlignment="1">
      <alignment/>
    </xf>
    <xf numFmtId="10" fontId="0" fillId="0" borderId="31" xfId="0" applyNumberFormat="1" applyBorder="1" applyAlignment="1">
      <alignment/>
    </xf>
    <xf numFmtId="10" fontId="1" fillId="0" borderId="0" xfId="0" applyNumberFormat="1" applyFont="1" applyBorder="1" applyAlignment="1">
      <alignment vertical="center" wrapText="1"/>
    </xf>
    <xf numFmtId="0" fontId="26" fillId="7" borderId="28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10" fontId="0" fillId="0" borderId="32" xfId="0" applyNumberFormat="1" applyBorder="1" applyAlignment="1">
      <alignment/>
    </xf>
    <xf numFmtId="0" fontId="12" fillId="5" borderId="33" xfId="0" applyFont="1" applyFill="1" applyBorder="1" applyAlignment="1">
      <alignment wrapText="1"/>
    </xf>
    <xf numFmtId="0" fontId="12" fillId="5" borderId="18" xfId="0" applyFont="1" applyFill="1" applyBorder="1" applyAlignment="1">
      <alignment wrapText="1"/>
    </xf>
    <xf numFmtId="0" fontId="12" fillId="8" borderId="33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left" wrapText="1"/>
    </xf>
    <xf numFmtId="10" fontId="10" fillId="4" borderId="34" xfId="19" applyNumberFormat="1" applyFont="1" applyFill="1" applyBorder="1" applyAlignment="1">
      <alignment horizontal="center" vertical="center"/>
    </xf>
    <xf numFmtId="10" fontId="10" fillId="4" borderId="35" xfId="19" applyNumberFormat="1" applyFont="1" applyFill="1" applyBorder="1" applyAlignment="1">
      <alignment horizontal="center" vertical="center"/>
    </xf>
    <xf numFmtId="10" fontId="10" fillId="4" borderId="36" xfId="19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4" borderId="4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9" fontId="12" fillId="5" borderId="1" xfId="0" applyNumberFormat="1" applyFont="1" applyFill="1" applyBorder="1" applyAlignment="1">
      <alignment horizontal="center" wrapText="1"/>
    </xf>
    <xf numFmtId="9" fontId="1" fillId="4" borderId="16" xfId="0" applyNumberFormat="1" applyFont="1" applyFill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9" fontId="13" fillId="5" borderId="1" xfId="0" applyNumberFormat="1" applyFont="1" applyFill="1" applyBorder="1" applyAlignment="1">
      <alignment horizontal="center" wrapText="1"/>
    </xf>
    <xf numFmtId="9" fontId="3" fillId="4" borderId="16" xfId="0" applyNumberFormat="1" applyFont="1" applyFill="1" applyBorder="1" applyAlignment="1">
      <alignment horizontal="center" wrapText="1"/>
    </xf>
    <xf numFmtId="0" fontId="13" fillId="5" borderId="21" xfId="0" applyFont="1" applyFill="1" applyBorder="1" applyAlignment="1">
      <alignment horizontal="center" wrapText="1"/>
    </xf>
    <xf numFmtId="0" fontId="13" fillId="5" borderId="22" xfId="0" applyFont="1" applyFill="1" applyBorder="1" applyAlignment="1">
      <alignment horizontal="center" wrapText="1"/>
    </xf>
    <xf numFmtId="9" fontId="13" fillId="5" borderId="22" xfId="0" applyNumberFormat="1" applyFont="1" applyFill="1" applyBorder="1" applyAlignment="1">
      <alignment horizontal="center" wrapText="1"/>
    </xf>
    <xf numFmtId="9" fontId="3" fillId="4" borderId="23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10" fontId="10" fillId="2" borderId="44" xfId="0" applyNumberFormat="1" applyFont="1" applyFill="1" applyBorder="1" applyAlignment="1">
      <alignment horizontal="center" vertical="center" wrapText="1"/>
    </xf>
    <xf numFmtId="10" fontId="2" fillId="9" borderId="45" xfId="0" applyNumberFormat="1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1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10" fontId="9" fillId="6" borderId="5" xfId="0" applyNumberFormat="1" applyFont="1" applyFill="1" applyBorder="1" applyAlignment="1" applyProtection="1">
      <alignment horizontal="center" vertical="center"/>
      <protection locked="0"/>
    </xf>
    <xf numFmtId="0" fontId="24" fillId="4" borderId="5" xfId="0" applyFont="1" applyFill="1" applyBorder="1" applyAlignment="1" applyProtection="1">
      <alignment horizontal="center" vertical="center" wrapText="1"/>
      <protection locked="0"/>
    </xf>
    <xf numFmtId="10" fontId="24" fillId="4" borderId="5" xfId="0" applyNumberFormat="1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10" fontId="6" fillId="6" borderId="44" xfId="0" applyNumberFormat="1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1" fillId="0" borderId="54" xfId="0" applyFont="1" applyFill="1" applyBorder="1" applyAlignment="1">
      <alignment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9" fontId="13" fillId="5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0" fontId="10" fillId="4" borderId="5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L46"/>
  <sheetViews>
    <sheetView workbookViewId="0" topLeftCell="B1">
      <selection activeCell="B6" sqref="A6:IV10"/>
    </sheetView>
  </sheetViews>
  <sheetFormatPr defaultColWidth="9.140625" defaultRowHeight="12.75"/>
  <cols>
    <col min="1" max="1" width="0" style="0" hidden="1" customWidth="1"/>
    <col min="2" max="2" width="94.28125" style="0" customWidth="1"/>
    <col min="3" max="3" width="13.8515625" style="0" customWidth="1"/>
    <col min="4" max="6" width="5.00390625" style="0" customWidth="1"/>
    <col min="7" max="7" width="5.8515625" style="0" customWidth="1"/>
    <col min="8" max="10" width="5.00390625" style="0" customWidth="1"/>
    <col min="11" max="11" width="14.7109375" style="0" customWidth="1"/>
    <col min="12" max="12" width="40.421875" style="1" customWidth="1"/>
  </cols>
  <sheetData>
    <row r="1" spans="2:10" ht="14.25">
      <c r="B1" s="2" t="s">
        <v>0</v>
      </c>
      <c r="C1" s="109"/>
      <c r="D1" s="109"/>
      <c r="E1" s="109"/>
      <c r="F1" s="109"/>
      <c r="G1" s="3"/>
      <c r="H1" s="110" t="s">
        <v>1</v>
      </c>
      <c r="I1" s="110"/>
      <c r="J1" s="110"/>
    </row>
    <row r="2" spans="2:10" ht="15">
      <c r="B2" s="4" t="s">
        <v>2</v>
      </c>
      <c r="C2" s="109"/>
      <c r="D2" s="109"/>
      <c r="E2" s="109"/>
      <c r="F2" s="109"/>
      <c r="G2" s="5"/>
      <c r="H2" s="111">
        <v>2013</v>
      </c>
      <c r="I2" s="111"/>
      <c r="J2" s="111"/>
    </row>
    <row r="3" spans="2:10" ht="15">
      <c r="B3" s="6" t="s">
        <v>3</v>
      </c>
      <c r="C3" s="109"/>
      <c r="D3" s="109"/>
      <c r="E3" s="109"/>
      <c r="F3" s="109"/>
      <c r="G3" s="7"/>
      <c r="H3" s="7"/>
      <c r="I3" s="7"/>
      <c r="J3" s="8"/>
    </row>
    <row r="4" spans="2:10" ht="15.75" thickBot="1">
      <c r="B4" s="9" t="s">
        <v>4</v>
      </c>
      <c r="C4" s="112"/>
      <c r="D4" s="112"/>
      <c r="E4" s="112"/>
      <c r="F4" s="112"/>
      <c r="G4" s="10"/>
      <c r="H4" s="10"/>
      <c r="I4" s="10"/>
      <c r="J4" s="11"/>
    </row>
    <row r="5" spans="2:10" ht="33.75" customHeight="1">
      <c r="B5" s="113" t="s">
        <v>5</v>
      </c>
      <c r="C5" s="113"/>
      <c r="D5" s="113"/>
      <c r="E5" s="113"/>
      <c r="F5" s="113"/>
      <c r="G5" s="114" t="s">
        <v>6</v>
      </c>
      <c r="H5" s="114"/>
      <c r="I5" s="115" t="s">
        <v>7</v>
      </c>
      <c r="J5" s="115"/>
    </row>
    <row r="6" spans="2:12" s="12" customFormat="1" ht="11.25">
      <c r="B6" s="92" t="s">
        <v>8</v>
      </c>
      <c r="C6" s="93"/>
      <c r="D6" s="116" t="s">
        <v>9</v>
      </c>
      <c r="E6" s="116"/>
      <c r="F6" s="116"/>
      <c r="G6" s="117"/>
      <c r="H6" s="117"/>
      <c r="I6" s="118"/>
      <c r="J6" s="118"/>
      <c r="L6" s="1"/>
    </row>
    <row r="7" spans="2:10" ht="12.75">
      <c r="B7" s="119" t="s">
        <v>8</v>
      </c>
      <c r="C7" s="119"/>
      <c r="D7" s="120"/>
      <c r="E7" s="120"/>
      <c r="F7" s="120"/>
      <c r="G7" s="121"/>
      <c r="H7" s="121"/>
      <c r="I7" s="122"/>
      <c r="J7" s="122"/>
    </row>
    <row r="8" spans="2:10" ht="12.75">
      <c r="B8" s="119" t="s">
        <v>8</v>
      </c>
      <c r="C8" s="119"/>
      <c r="D8" s="120"/>
      <c r="E8" s="120"/>
      <c r="F8" s="120"/>
      <c r="G8" s="121"/>
      <c r="H8" s="121"/>
      <c r="I8" s="122"/>
      <c r="J8" s="122"/>
    </row>
    <row r="9" spans="2:10" ht="12.75">
      <c r="B9" s="119" t="s">
        <v>8</v>
      </c>
      <c r="C9" s="119"/>
      <c r="D9" s="120"/>
      <c r="E9" s="120"/>
      <c r="F9" s="120"/>
      <c r="G9" s="121"/>
      <c r="H9" s="121"/>
      <c r="I9" s="122"/>
      <c r="J9" s="122"/>
    </row>
    <row r="10" spans="2:10" ht="12.75">
      <c r="B10" s="119"/>
      <c r="C10" s="119"/>
      <c r="D10" s="120"/>
      <c r="E10" s="120"/>
      <c r="F10" s="120"/>
      <c r="G10" s="121"/>
      <c r="H10" s="121"/>
      <c r="I10" s="122"/>
      <c r="J10" s="122"/>
    </row>
    <row r="11" spans="1:10" ht="13.5" thickBot="1">
      <c r="A11" s="13"/>
      <c r="B11" s="123"/>
      <c r="C11" s="123"/>
      <c r="D11" s="124"/>
      <c r="E11" s="124"/>
      <c r="F11" s="124"/>
      <c r="G11" s="125"/>
      <c r="H11" s="125"/>
      <c r="I11" s="126"/>
      <c r="J11" s="126"/>
    </row>
    <row r="12" spans="1:10" ht="13.5" thickBot="1">
      <c r="A12" s="17"/>
      <c r="B12" s="127"/>
      <c r="C12" s="127"/>
      <c r="D12" s="128" t="s">
        <v>57</v>
      </c>
      <c r="E12" s="128"/>
      <c r="F12" s="128"/>
      <c r="G12" s="128"/>
      <c r="H12" s="128"/>
      <c r="I12" s="128"/>
      <c r="J12" s="128"/>
    </row>
    <row r="13" spans="1:10" ht="27" customHeight="1" thickBot="1">
      <c r="A13" s="18"/>
      <c r="B13" s="19" t="s">
        <v>55</v>
      </c>
      <c r="C13" s="95" t="s">
        <v>7</v>
      </c>
      <c r="D13" s="100"/>
      <c r="E13" s="101"/>
      <c r="F13" s="101"/>
      <c r="G13" s="102"/>
      <c r="H13" s="103"/>
      <c r="I13" s="104"/>
      <c r="J13" s="105"/>
    </row>
    <row r="14" spans="1:10" ht="17.25" customHeight="1">
      <c r="A14" s="26"/>
      <c r="B14" s="94" t="s">
        <v>58</v>
      </c>
      <c r="C14" s="98">
        <v>1</v>
      </c>
      <c r="D14" s="132">
        <f>AVERAGE(C14:C16)</f>
        <v>1</v>
      </c>
      <c r="E14" s="133"/>
      <c r="F14" s="133"/>
      <c r="G14" s="133"/>
      <c r="H14" s="133"/>
      <c r="I14" s="133"/>
      <c r="J14" s="134"/>
    </row>
    <row r="15" spans="1:10" ht="12">
      <c r="A15" s="26"/>
      <c r="B15" s="94" t="s">
        <v>59</v>
      </c>
      <c r="C15" s="98">
        <v>1</v>
      </c>
      <c r="D15" s="135"/>
      <c r="E15" s="136"/>
      <c r="F15" s="136"/>
      <c r="G15" s="136"/>
      <c r="H15" s="136"/>
      <c r="I15" s="136"/>
      <c r="J15" s="137"/>
    </row>
    <row r="16" spans="1:10" ht="12.75" thickBot="1">
      <c r="A16" s="26"/>
      <c r="B16" s="94" t="s">
        <v>60</v>
      </c>
      <c r="C16" s="99">
        <v>1</v>
      </c>
      <c r="D16" s="138"/>
      <c r="E16" s="139"/>
      <c r="F16" s="139"/>
      <c r="G16" s="139"/>
      <c r="H16" s="139"/>
      <c r="I16" s="139"/>
      <c r="J16" s="140"/>
    </row>
    <row r="17" spans="1:12" ht="13.5" thickBot="1">
      <c r="A17" s="26"/>
      <c r="B17" s="96" t="s">
        <v>11</v>
      </c>
      <c r="C17" s="97"/>
      <c r="D17" s="129" t="s">
        <v>12</v>
      </c>
      <c r="E17" s="130"/>
      <c r="F17" s="130"/>
      <c r="G17" s="131">
        <f>50/100*D14</f>
        <v>0.5</v>
      </c>
      <c r="H17" s="131"/>
      <c r="I17" s="131"/>
      <c r="J17" s="131"/>
      <c r="L17" s="1">
        <v>85.71</v>
      </c>
    </row>
    <row r="18" spans="1:10" ht="12.75" thickBot="1">
      <c r="A18" s="26"/>
      <c r="B18" s="141"/>
      <c r="C18" s="142"/>
      <c r="D18" s="141"/>
      <c r="E18" s="141"/>
      <c r="F18" s="141"/>
      <c r="G18" s="141"/>
      <c r="H18" s="141"/>
      <c r="I18" s="141"/>
      <c r="J18" s="141"/>
    </row>
    <row r="19" spans="1:10" ht="12.75" thickBot="1">
      <c r="A19" s="26"/>
      <c r="B19" s="127"/>
      <c r="C19" s="127"/>
      <c r="D19" s="128" t="s">
        <v>10</v>
      </c>
      <c r="E19" s="128"/>
      <c r="F19" s="128"/>
      <c r="G19" s="128"/>
      <c r="H19" s="128"/>
      <c r="I19" s="128"/>
      <c r="J19" s="128"/>
    </row>
    <row r="20" spans="1:10" ht="42.75" thickBot="1">
      <c r="A20" s="18"/>
      <c r="B20" s="27" t="s">
        <v>13</v>
      </c>
      <c r="C20" s="28" t="s">
        <v>14</v>
      </c>
      <c r="D20" s="20">
        <v>1</v>
      </c>
      <c r="E20" s="21">
        <v>2</v>
      </c>
      <c r="F20" s="21">
        <v>3</v>
      </c>
      <c r="G20" s="22">
        <v>4</v>
      </c>
      <c r="H20" s="23">
        <v>5</v>
      </c>
      <c r="I20" s="24">
        <v>6</v>
      </c>
      <c r="J20" s="25">
        <v>7</v>
      </c>
    </row>
    <row r="21" spans="1:10" ht="53.25">
      <c r="A21" s="29"/>
      <c r="B21" s="30" t="s">
        <v>48</v>
      </c>
      <c r="C21" s="31">
        <v>5</v>
      </c>
      <c r="D21" s="32"/>
      <c r="E21" s="33"/>
      <c r="F21" s="33"/>
      <c r="G21" s="34"/>
      <c r="H21" s="35"/>
      <c r="I21" s="36"/>
      <c r="J21" s="37" t="s">
        <v>56</v>
      </c>
    </row>
    <row r="22" spans="1:10" ht="54">
      <c r="A22" s="29"/>
      <c r="B22" s="38" t="s">
        <v>49</v>
      </c>
      <c r="C22" s="39">
        <v>10</v>
      </c>
      <c r="D22" s="40"/>
      <c r="E22" s="41"/>
      <c r="F22" s="41"/>
      <c r="G22" s="42"/>
      <c r="H22" s="43"/>
      <c r="I22" s="44"/>
      <c r="J22" s="37" t="s">
        <v>56</v>
      </c>
    </row>
    <row r="23" spans="1:10" ht="33.75">
      <c r="A23" s="26"/>
      <c r="B23" s="38" t="s">
        <v>44</v>
      </c>
      <c r="C23" s="39">
        <v>10</v>
      </c>
      <c r="D23" s="45"/>
      <c r="E23" s="46"/>
      <c r="F23" s="47"/>
      <c r="G23" s="48"/>
      <c r="H23" s="49"/>
      <c r="I23" s="50"/>
      <c r="J23" s="37" t="s">
        <v>56</v>
      </c>
    </row>
    <row r="24" spans="1:10" ht="53.25">
      <c r="A24" s="26"/>
      <c r="B24" s="38" t="s">
        <v>47</v>
      </c>
      <c r="C24" s="39">
        <v>10</v>
      </c>
      <c r="D24" s="45"/>
      <c r="E24" s="46"/>
      <c r="F24" s="47"/>
      <c r="G24" s="48"/>
      <c r="H24" s="49"/>
      <c r="I24" s="50"/>
      <c r="J24" s="37" t="s">
        <v>56</v>
      </c>
    </row>
    <row r="25" spans="1:10" ht="53.25">
      <c r="A25" s="26"/>
      <c r="B25" s="38" t="s">
        <v>46</v>
      </c>
      <c r="C25" s="39">
        <v>10</v>
      </c>
      <c r="D25" s="45"/>
      <c r="E25" s="46"/>
      <c r="F25" s="47"/>
      <c r="G25" s="48"/>
      <c r="H25" s="51"/>
      <c r="I25" s="52"/>
      <c r="J25" s="37" t="s">
        <v>56</v>
      </c>
    </row>
    <row r="26" spans="1:12" s="62" customFormat="1" ht="43.5" thickBot="1">
      <c r="A26" s="53"/>
      <c r="B26" s="54" t="s">
        <v>50</v>
      </c>
      <c r="C26" s="55">
        <v>5</v>
      </c>
      <c r="D26" s="56"/>
      <c r="E26" s="57"/>
      <c r="F26" s="58"/>
      <c r="G26" s="59"/>
      <c r="H26" s="60"/>
      <c r="I26" s="61"/>
      <c r="J26" s="37" t="s">
        <v>56</v>
      </c>
      <c r="L26" s="63"/>
    </row>
    <row r="27" spans="1:12" s="62" customFormat="1" ht="18" thickBot="1">
      <c r="A27" s="53"/>
      <c r="B27" s="64"/>
      <c r="C27" s="65"/>
      <c r="D27" s="66"/>
      <c r="E27" s="66"/>
      <c r="F27" s="67"/>
      <c r="G27" s="68"/>
      <c r="H27" s="37"/>
      <c r="I27" s="61"/>
      <c r="J27" s="37"/>
      <c r="L27" s="63"/>
    </row>
    <row r="28" spans="1:12" s="62" customFormat="1" ht="15" thickBot="1">
      <c r="A28" s="69"/>
      <c r="B28" s="70" t="s">
        <v>15</v>
      </c>
      <c r="C28" s="71">
        <f>SUM(C21:C27)</f>
        <v>50</v>
      </c>
      <c r="D28" s="143" t="s">
        <v>16</v>
      </c>
      <c r="E28" s="143"/>
      <c r="F28" s="143"/>
      <c r="G28" s="144">
        <f>IF(K45=0,"0",K45)/2</f>
        <v>0.5</v>
      </c>
      <c r="H28" s="144"/>
      <c r="I28" s="144"/>
      <c r="J28" s="144"/>
      <c r="L28" s="63">
        <v>85.71</v>
      </c>
    </row>
    <row r="29" spans="1:12" s="62" customFormat="1" ht="13.5" hidden="1" thickBot="1">
      <c r="A29" s="72">
        <v>10</v>
      </c>
      <c r="B29" s="73"/>
      <c r="C29" s="74"/>
      <c r="D29" s="145" t="s">
        <v>17</v>
      </c>
      <c r="E29" s="145"/>
      <c r="F29" s="145"/>
      <c r="G29" s="146">
        <f>+G17+G28</f>
        <v>1</v>
      </c>
      <c r="H29" s="146"/>
      <c r="I29" s="146"/>
      <c r="J29" s="146"/>
      <c r="L29" s="63"/>
    </row>
    <row r="30" spans="1:12" s="62" customFormat="1" ht="13.5" hidden="1" thickBot="1">
      <c r="A30" s="72">
        <v>10</v>
      </c>
      <c r="B30" s="73"/>
      <c r="C30" s="74"/>
      <c r="D30" s="147" t="s">
        <v>18</v>
      </c>
      <c r="E30" s="147"/>
      <c r="F30" s="147"/>
      <c r="G30" s="148"/>
      <c r="H30" s="148"/>
      <c r="I30" s="148"/>
      <c r="J30" s="148"/>
      <c r="L30" s="63"/>
    </row>
    <row r="31" spans="1:12" s="62" customFormat="1" ht="15.75" thickBot="1">
      <c r="A31" s="75"/>
      <c r="B31" s="73"/>
      <c r="C31" s="74"/>
      <c r="D31" s="149" t="s">
        <v>19</v>
      </c>
      <c r="E31" s="149"/>
      <c r="F31" s="149"/>
      <c r="G31" s="150">
        <f>G29-G30</f>
        <v>1</v>
      </c>
      <c r="H31" s="150"/>
      <c r="I31" s="150"/>
      <c r="J31" s="150"/>
      <c r="L31" s="63">
        <v>85.71</v>
      </c>
    </row>
    <row r="32" spans="1:10" ht="13.5" hidden="1" thickBot="1">
      <c r="A32" s="76" t="s">
        <v>20</v>
      </c>
      <c r="B32" s="77"/>
      <c r="C32" s="78"/>
      <c r="D32" s="151" t="s">
        <v>21</v>
      </c>
      <c r="E32" s="151"/>
      <c r="F32" s="151"/>
      <c r="G32" s="152" t="str">
        <f>IF(K46=0,"migliorabile","adeguato")</f>
        <v>migliorabile</v>
      </c>
      <c r="H32" s="152"/>
      <c r="I32" s="152"/>
      <c r="J32" s="152"/>
    </row>
    <row r="33" spans="1:10" ht="13.5" thickBot="1">
      <c r="A33" s="76" t="s">
        <v>22</v>
      </c>
      <c r="B33" s="79"/>
      <c r="C33" s="80"/>
      <c r="D33" s="80"/>
      <c r="E33" s="80"/>
      <c r="F33" s="80"/>
      <c r="G33" s="80"/>
      <c r="H33" s="80"/>
      <c r="I33" s="80"/>
      <c r="J33" s="80"/>
    </row>
    <row r="34" spans="1:10" ht="13.5" thickBot="1">
      <c r="A34" s="76"/>
      <c r="B34" s="153" t="s">
        <v>23</v>
      </c>
      <c r="C34" s="153"/>
      <c r="D34" s="153"/>
      <c r="E34" s="153"/>
      <c r="F34" s="153"/>
      <c r="G34" s="153"/>
      <c r="H34" s="153"/>
      <c r="I34" s="153"/>
      <c r="J34" s="153"/>
    </row>
    <row r="35" spans="1:10" ht="25.5" customHeight="1">
      <c r="A35" t="s">
        <v>24</v>
      </c>
      <c r="B35" s="154" t="s">
        <v>25</v>
      </c>
      <c r="C35" s="154"/>
      <c r="D35" s="154"/>
      <c r="E35" s="154"/>
      <c r="F35" s="154"/>
      <c r="G35" s="154"/>
      <c r="H35" s="154"/>
      <c r="I35" s="154"/>
      <c r="J35" s="154"/>
    </row>
    <row r="36" spans="1:10" ht="12.75">
      <c r="A36" s="76" t="s">
        <v>26</v>
      </c>
      <c r="B36" s="155"/>
      <c r="C36" s="155"/>
      <c r="D36" s="155"/>
      <c r="E36" s="155"/>
      <c r="F36" s="155"/>
      <c r="G36" s="155"/>
      <c r="H36" s="155"/>
      <c r="I36" s="155"/>
      <c r="J36" s="155"/>
    </row>
    <row r="37" spans="1:10" ht="12.75">
      <c r="A37" s="76" t="s">
        <v>27</v>
      </c>
      <c r="B37" s="155"/>
      <c r="C37" s="155"/>
      <c r="D37" s="155"/>
      <c r="E37" s="155"/>
      <c r="F37" s="155"/>
      <c r="G37" s="155"/>
      <c r="H37" s="155"/>
      <c r="I37" s="155"/>
      <c r="J37" s="155"/>
    </row>
    <row r="38" spans="1:10" ht="12.75">
      <c r="A38" s="76" t="s">
        <v>28</v>
      </c>
      <c r="B38" s="155"/>
      <c r="C38" s="155"/>
      <c r="D38" s="155"/>
      <c r="E38" s="155"/>
      <c r="F38" s="155"/>
      <c r="G38" s="155"/>
      <c r="H38" s="155"/>
      <c r="I38" s="155"/>
      <c r="J38" s="155"/>
    </row>
    <row r="39" spans="1:10" ht="12.75">
      <c r="A39" s="76" t="s">
        <v>29</v>
      </c>
      <c r="B39" s="155"/>
      <c r="C39" s="155"/>
      <c r="D39" s="155"/>
      <c r="E39" s="155"/>
      <c r="F39" s="155"/>
      <c r="G39" s="155"/>
      <c r="H39" s="155"/>
      <c r="I39" s="155"/>
      <c r="J39" s="155"/>
    </row>
    <row r="40" spans="1:10" ht="13.5" thickBot="1">
      <c r="A40" s="76" t="s">
        <v>30</v>
      </c>
      <c r="B40" s="156"/>
      <c r="C40" s="156"/>
      <c r="D40" s="156"/>
      <c r="E40" s="156"/>
      <c r="F40" s="156"/>
      <c r="G40" s="156"/>
      <c r="H40" s="156"/>
      <c r="I40" s="156"/>
      <c r="J40" s="156"/>
    </row>
    <row r="41" ht="12.75">
      <c r="A41" t="s">
        <v>31</v>
      </c>
    </row>
    <row r="42" ht="13.5" hidden="1" thickBot="1"/>
    <row r="43" spans="2:12" ht="13.5" hidden="1" thickBot="1">
      <c r="B43" s="157" t="s">
        <v>32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6"/>
    </row>
    <row r="44" spans="2:12" ht="13.5" hidden="1" thickBot="1">
      <c r="B44" s="81" t="s">
        <v>33</v>
      </c>
      <c r="C44" s="82">
        <f>((IF($D$14="","0",1)*$C$14)+(IF($D$15="","0",1)*$C$15)+(IF($D$16="","0",1)*$C$16))</f>
        <v>1</v>
      </c>
      <c r="D44" s="83">
        <f>((IF($E$14="","0",2)*$C$14)+(IF($E$15="","0",2)*$C$15)+(IF($E$16="","0",2)*$C$16))</f>
        <v>0</v>
      </c>
      <c r="E44" s="83">
        <f>((IF($F$14="","0",3)*$C$14)+(IF($F$15="","0",3)*$C$15)+(IF($F$16="","0",3)*$C$16))</f>
        <v>0</v>
      </c>
      <c r="F44" s="83">
        <f>((IF($G$14="","0",4)*$C$14)+(IF($G$15="","0",4)*$C$15)+(IF($G$16="","0",4)*$C$16))</f>
        <v>0</v>
      </c>
      <c r="G44" s="83">
        <f>((IF($H$14="","0",5)*$C$14)+(IF($H$15="","0",5)*$C$15)+(IF($H$16="","0",5)*$C$16))</f>
        <v>0</v>
      </c>
      <c r="H44" s="83">
        <f>((IF($I$14="","0",6)*$C$14)+(IF($I$15="","0",6)*$C$15)+(IF($I$16="","0",6)*$C$16))</f>
        <v>0</v>
      </c>
      <c r="I44" s="84">
        <f>((IF($J$14="","0",7)*$C$14)+(IF($J$15="","0",7)*$C$15)+(IF($J$16="","0",7)*$C$16))</f>
        <v>0</v>
      </c>
      <c r="J44" s="15">
        <f>SUM(C44:I44)</f>
        <v>1</v>
      </c>
      <c r="K44" s="85">
        <f>J44/350</f>
        <v>0.002857142857142857</v>
      </c>
      <c r="L44" s="86"/>
    </row>
    <row r="45" spans="2:12" ht="13.5" hidden="1" thickBot="1">
      <c r="B45" s="81" t="s">
        <v>34</v>
      </c>
      <c r="C45" s="87">
        <f>((IF($D23="","0",1)*$C23)+(IF($D21="","0",1)*$C21)+(IF($D22="","0",1)*$C22)+(IF($D24="","0",1)*$C24)+(IF($D25="","0",1)*$C25)+(IF($D26="","0",1)*$C26)+(IF($D27="","0",1)*$C27))</f>
        <v>0</v>
      </c>
      <c r="D45" s="87">
        <f>((IF($E21="","0",2)*$C21)+(IF($E22="","0",2)*$C22)+(IF($E23="","0",2)*$C23)+(IF($E24="","0",2)*$C24)+(IF($E25="","0",2)*$C25)+(IF($E26="","0",2)*$C26)+(IF($E27="","0",2)*$C27))</f>
        <v>0</v>
      </c>
      <c r="E45" s="87">
        <f>((IF($F21="","0",3)*$C21)+(IF($F22="","0",3)*$C22)+(IF($F23="","0",3)*$C23)+(IF($F24="","0",3)*$C24)+(IF($F25="","0",3)*$C25)+(IF($F26="","0",3)*$C26)+(IF($F27="","0",3)*$C27))</f>
        <v>0</v>
      </c>
      <c r="F45" s="87">
        <f>((IF($G21="","0",4)*$C21)+(IF($G22="","0",4)*$C22)+(IF($G23="","0",4)*$C23)+(IF($G24="","0",4)*$C24)+(IF($G25="","0",4)*$C25)+(IF($G26="","0",4)*$C26)+(IF($G27="","0",4)*$C27))</f>
        <v>0</v>
      </c>
      <c r="G45" s="87">
        <f>((IF($H21="","0",5)*$C21)+(IF($H22="","0",5)*$C22)+(IF($H23="","0",5)*$C23)+(IF($H24="","0",5)*$C24)+(IF($H25="","0",5)*$C25)+(IF($H26="","0",5)*$C26)+(IF($H27="","0",5)*$C27))</f>
        <v>0</v>
      </c>
      <c r="H45" s="87">
        <f>((IF($I21="","0",6)*$C21)+(IF($I22="","0",6)*$C22)+(IF($I23="","0",6)*$C23)+(IF($I24="","0",6)*$C24)+(IF($I25="","0",6)*$C25)+(IF($I26="","0",6)*$C26)+(IF($I27="","0",6)*$C27))</f>
        <v>0</v>
      </c>
      <c r="I45" s="87">
        <f>((IF($J21="","0",7)*$C21)+(IF($J22="","0",7)*$C22)+(IF($J23="","0",7)*$C23)+(IF($J24="","0",7)*$C24)+(IF($J25="","0",7)*$C25)+(IF($J26="","0",7)*$C26)+(IF($J27="","0",7)*$C27))</f>
        <v>350</v>
      </c>
      <c r="J45" s="88">
        <f>SUM(C45:I45)</f>
        <v>350</v>
      </c>
      <c r="K45" s="85">
        <f>J45/350</f>
        <v>1</v>
      </c>
      <c r="L45" s="86"/>
    </row>
    <row r="46" spans="2:12" ht="13.5" hidden="1" thickBot="1">
      <c r="B46" s="89"/>
      <c r="C46" s="90"/>
      <c r="D46" s="90"/>
      <c r="E46" s="90"/>
      <c r="F46" s="90"/>
      <c r="G46" s="90"/>
      <c r="H46" s="90"/>
      <c r="I46" s="90"/>
      <c r="J46" s="90">
        <f>SUM(J44:J45)</f>
        <v>351</v>
      </c>
      <c r="K46" s="91">
        <f>IF(J46&lt;490,0,J46/700)</f>
        <v>0</v>
      </c>
      <c r="L46" s="86"/>
    </row>
    <row r="47" ht="12.75" hidden="1"/>
    <row r="48" ht="12.75" hidden="1"/>
  </sheetData>
  <mergeCells count="58">
    <mergeCell ref="B38:J38"/>
    <mergeCell ref="B39:J39"/>
    <mergeCell ref="B40:J40"/>
    <mergeCell ref="B43:K43"/>
    <mergeCell ref="B34:J34"/>
    <mergeCell ref="B35:J35"/>
    <mergeCell ref="B36:J36"/>
    <mergeCell ref="B37:J37"/>
    <mergeCell ref="D31:F31"/>
    <mergeCell ref="G31:J31"/>
    <mergeCell ref="D32:F32"/>
    <mergeCell ref="G32:J32"/>
    <mergeCell ref="D29:F29"/>
    <mergeCell ref="G29:J29"/>
    <mergeCell ref="D30:F30"/>
    <mergeCell ref="G30:J30"/>
    <mergeCell ref="B18:J18"/>
    <mergeCell ref="B19:C19"/>
    <mergeCell ref="D19:J19"/>
    <mergeCell ref="D28:F28"/>
    <mergeCell ref="G28:J28"/>
    <mergeCell ref="B12:C12"/>
    <mergeCell ref="D12:J12"/>
    <mergeCell ref="D17:F17"/>
    <mergeCell ref="G17:J17"/>
    <mergeCell ref="D14:J16"/>
    <mergeCell ref="B11:C11"/>
    <mergeCell ref="D11:F11"/>
    <mergeCell ref="G11:H11"/>
    <mergeCell ref="I11:J11"/>
    <mergeCell ref="B10:C10"/>
    <mergeCell ref="D10:F10"/>
    <mergeCell ref="G10:H10"/>
    <mergeCell ref="I10:J10"/>
    <mergeCell ref="B9:C9"/>
    <mergeCell ref="D9:F9"/>
    <mergeCell ref="G9:H9"/>
    <mergeCell ref="I9:J9"/>
    <mergeCell ref="B8:C8"/>
    <mergeCell ref="D8:F8"/>
    <mergeCell ref="G8:H8"/>
    <mergeCell ref="I8:J8"/>
    <mergeCell ref="B7:C7"/>
    <mergeCell ref="D7:F7"/>
    <mergeCell ref="G7:H7"/>
    <mergeCell ref="I7:J7"/>
    <mergeCell ref="I5:J5"/>
    <mergeCell ref="D6:F6"/>
    <mergeCell ref="G6:H6"/>
    <mergeCell ref="I6:J6"/>
    <mergeCell ref="C3:F3"/>
    <mergeCell ref="C4:F4"/>
    <mergeCell ref="B5:F5"/>
    <mergeCell ref="G5:H5"/>
    <mergeCell ref="C1:F1"/>
    <mergeCell ref="H1:J1"/>
    <mergeCell ref="C2:F2"/>
    <mergeCell ref="H2:J2"/>
  </mergeCells>
  <printOptions horizontalCentered="1"/>
  <pageMargins left="0" right="0" top="0.5902777777777778" bottom="0.24930555555555556" header="0.19652777777777777" footer="0.20972222222222223"/>
  <pageSetup fitToHeight="1" fitToWidth="1" horizontalDpi="300" verticalDpi="300" orientation="portrait" paperSize="9" scale="71" r:id="rId3"/>
  <headerFooter alignWithMargins="0">
    <oddHeader>&amp;L&amp;"Arial,Grassetto Corsivo"&amp;14COMUNE DI CINISELLO BALSAMO&amp;R&amp;"Arial,Grassetto Corsivo"&amp;12Allegato sub. C3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L47"/>
  <sheetViews>
    <sheetView workbookViewId="0" topLeftCell="B25">
      <selection activeCell="B1" sqref="B1:J41"/>
    </sheetView>
  </sheetViews>
  <sheetFormatPr defaultColWidth="9.140625" defaultRowHeight="12.75"/>
  <cols>
    <col min="1" max="1" width="0" style="0" hidden="1" customWidth="1"/>
    <col min="2" max="2" width="42.00390625" style="0" customWidth="1"/>
    <col min="3" max="3" width="13.8515625" style="0" customWidth="1"/>
    <col min="4" max="10" width="5.57421875" style="0" customWidth="1"/>
    <col min="11" max="11" width="11.421875" style="0" customWidth="1"/>
    <col min="12" max="12" width="40.421875" style="1" customWidth="1"/>
  </cols>
  <sheetData>
    <row r="1" spans="2:10" ht="14.25">
      <c r="B1" s="2" t="s">
        <v>0</v>
      </c>
      <c r="C1" s="109"/>
      <c r="D1" s="109"/>
      <c r="E1" s="109"/>
      <c r="F1" s="109"/>
      <c r="G1" s="3"/>
      <c r="H1" s="110" t="s">
        <v>1</v>
      </c>
      <c r="I1" s="110"/>
      <c r="J1" s="110"/>
    </row>
    <row r="2" spans="2:10" ht="15">
      <c r="B2" s="4" t="s">
        <v>2</v>
      </c>
      <c r="C2" s="109"/>
      <c r="D2" s="109"/>
      <c r="E2" s="109"/>
      <c r="F2" s="109"/>
      <c r="G2" s="5"/>
      <c r="H2" s="111">
        <v>2013</v>
      </c>
      <c r="I2" s="111"/>
      <c r="J2" s="111"/>
    </row>
    <row r="3" spans="2:10" ht="15">
      <c r="B3" s="6" t="s">
        <v>3</v>
      </c>
      <c r="C3" s="109"/>
      <c r="D3" s="109"/>
      <c r="E3" s="109"/>
      <c r="F3" s="109"/>
      <c r="G3" s="7"/>
      <c r="H3" s="7"/>
      <c r="I3" s="7"/>
      <c r="J3" s="8"/>
    </row>
    <row r="4" spans="2:10" ht="15">
      <c r="B4" s="9" t="s">
        <v>35</v>
      </c>
      <c r="C4" s="112"/>
      <c r="D4" s="112"/>
      <c r="E4" s="112"/>
      <c r="F4" s="112"/>
      <c r="G4" s="10"/>
      <c r="H4" s="10"/>
      <c r="I4" s="10"/>
      <c r="J4" s="11"/>
    </row>
    <row r="5" spans="2:10" ht="20.25" customHeight="1">
      <c r="B5" s="113" t="s">
        <v>5</v>
      </c>
      <c r="C5" s="113"/>
      <c r="D5" s="113"/>
      <c r="E5" s="113"/>
      <c r="F5" s="113"/>
      <c r="G5" s="114" t="s">
        <v>6</v>
      </c>
      <c r="H5" s="114"/>
      <c r="I5" s="115" t="s">
        <v>7</v>
      </c>
      <c r="J5" s="115"/>
    </row>
    <row r="6" spans="2:12" s="12" customFormat="1" ht="11.25">
      <c r="B6" s="92" t="s">
        <v>8</v>
      </c>
      <c r="C6" s="93"/>
      <c r="D6" s="116" t="s">
        <v>9</v>
      </c>
      <c r="E6" s="116"/>
      <c r="F6" s="116"/>
      <c r="G6" s="117"/>
      <c r="H6" s="117"/>
      <c r="I6" s="118"/>
      <c r="J6" s="118"/>
      <c r="L6" s="1"/>
    </row>
    <row r="7" spans="2:10" ht="12.75">
      <c r="B7" s="119" t="s">
        <v>8</v>
      </c>
      <c r="C7" s="119"/>
      <c r="D7" s="120"/>
      <c r="E7" s="120"/>
      <c r="F7" s="120"/>
      <c r="G7" s="121"/>
      <c r="H7" s="121"/>
      <c r="I7" s="122"/>
      <c r="J7" s="122"/>
    </row>
    <row r="8" spans="2:10" ht="12.75">
      <c r="B8" s="119" t="s">
        <v>8</v>
      </c>
      <c r="C8" s="119"/>
      <c r="D8" s="120"/>
      <c r="E8" s="120"/>
      <c r="F8" s="120"/>
      <c r="G8" s="121"/>
      <c r="H8" s="121"/>
      <c r="I8" s="122"/>
      <c r="J8" s="122"/>
    </row>
    <row r="9" spans="2:10" ht="12.75">
      <c r="B9" s="119" t="s">
        <v>8</v>
      </c>
      <c r="C9" s="119"/>
      <c r="D9" s="120"/>
      <c r="E9" s="120"/>
      <c r="F9" s="120"/>
      <c r="G9" s="121"/>
      <c r="H9" s="121"/>
      <c r="I9" s="122"/>
      <c r="J9" s="122"/>
    </row>
    <row r="10" spans="2:10" ht="12.75">
      <c r="B10" s="119"/>
      <c r="C10" s="119"/>
      <c r="D10" s="120"/>
      <c r="E10" s="120"/>
      <c r="F10" s="120"/>
      <c r="G10" s="121"/>
      <c r="H10" s="121"/>
      <c r="I10" s="122"/>
      <c r="J10" s="122"/>
    </row>
    <row r="11" spans="1:10" ht="13.5" thickBot="1">
      <c r="A11" s="13"/>
      <c r="B11" s="123"/>
      <c r="C11" s="123"/>
      <c r="D11" s="124"/>
      <c r="E11" s="124"/>
      <c r="F11" s="124"/>
      <c r="G11" s="125"/>
      <c r="H11" s="125"/>
      <c r="I11" s="126"/>
      <c r="J11" s="126"/>
    </row>
    <row r="12" spans="1:12" s="15" customFormat="1" ht="13.5" thickBot="1">
      <c r="A12" s="14"/>
      <c r="B12" s="158"/>
      <c r="C12" s="158"/>
      <c r="D12" s="159"/>
      <c r="E12" s="159"/>
      <c r="F12" s="159"/>
      <c r="G12" s="160"/>
      <c r="H12" s="160"/>
      <c r="I12" s="161"/>
      <c r="J12" s="161"/>
      <c r="L12" s="16"/>
    </row>
    <row r="13" spans="1:10" ht="13.5" thickBot="1">
      <c r="A13" s="17"/>
      <c r="B13" s="127"/>
      <c r="C13" s="127"/>
      <c r="D13" s="128" t="s">
        <v>57</v>
      </c>
      <c r="E13" s="128"/>
      <c r="F13" s="128"/>
      <c r="G13" s="128"/>
      <c r="H13" s="128"/>
      <c r="I13" s="128"/>
      <c r="J13" s="128"/>
    </row>
    <row r="14" spans="1:10" ht="27" customHeight="1" thickBot="1">
      <c r="A14" s="18"/>
      <c r="B14" s="19" t="s">
        <v>55</v>
      </c>
      <c r="C14" s="95" t="s">
        <v>7</v>
      </c>
      <c r="D14" s="100"/>
      <c r="E14" s="101"/>
      <c r="F14" s="101"/>
      <c r="G14" s="102"/>
      <c r="H14" s="103"/>
      <c r="I14" s="104"/>
      <c r="J14" s="105"/>
    </row>
    <row r="15" spans="1:10" ht="17.25" customHeight="1">
      <c r="A15" s="26"/>
      <c r="B15" s="94" t="s">
        <v>8</v>
      </c>
      <c r="C15" s="98">
        <v>1</v>
      </c>
      <c r="D15" s="132">
        <f>AVERAGE(C15:C17)</f>
        <v>1</v>
      </c>
      <c r="E15" s="133"/>
      <c r="F15" s="133"/>
      <c r="G15" s="133"/>
      <c r="H15" s="133"/>
      <c r="I15" s="133"/>
      <c r="J15" s="134"/>
    </row>
    <row r="16" spans="1:10" ht="12.75">
      <c r="A16" s="26"/>
      <c r="B16" s="94" t="s">
        <v>8</v>
      </c>
      <c r="C16" s="98">
        <v>1</v>
      </c>
      <c r="D16" s="135"/>
      <c r="E16" s="136"/>
      <c r="F16" s="136"/>
      <c r="G16" s="136"/>
      <c r="H16" s="136"/>
      <c r="I16" s="136"/>
      <c r="J16" s="137"/>
    </row>
    <row r="17" spans="1:10" ht="21.75" thickBot="1">
      <c r="A17" s="26"/>
      <c r="B17" s="94" t="s">
        <v>8</v>
      </c>
      <c r="C17" s="99">
        <v>1</v>
      </c>
      <c r="D17" s="138"/>
      <c r="E17" s="139"/>
      <c r="F17" s="139"/>
      <c r="G17" s="139"/>
      <c r="H17" s="139"/>
      <c r="I17" s="139"/>
      <c r="J17" s="140"/>
    </row>
    <row r="18" spans="1:12" ht="13.5" thickBot="1">
      <c r="A18" s="26"/>
      <c r="B18" s="96" t="s">
        <v>11</v>
      </c>
      <c r="C18" s="97"/>
      <c r="D18" s="129" t="s">
        <v>12</v>
      </c>
      <c r="E18" s="130"/>
      <c r="F18" s="130"/>
      <c r="G18" s="131">
        <f>50/100*D15</f>
        <v>0.5</v>
      </c>
      <c r="H18" s="131"/>
      <c r="I18" s="131"/>
      <c r="J18" s="131"/>
      <c r="L18" s="1">
        <v>85.71</v>
      </c>
    </row>
    <row r="19" spans="1:10" ht="13.5" customHeight="1" thickBot="1">
      <c r="A19" s="26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30" customHeight="1">
      <c r="A20" s="26"/>
      <c r="B20" s="127"/>
      <c r="C20" s="127"/>
      <c r="D20" s="128" t="s">
        <v>10</v>
      </c>
      <c r="E20" s="128"/>
      <c r="F20" s="128"/>
      <c r="G20" s="128"/>
      <c r="H20" s="128"/>
      <c r="I20" s="128"/>
      <c r="J20" s="128"/>
    </row>
    <row r="21" spans="1:10" ht="30" customHeight="1">
      <c r="A21" s="18"/>
      <c r="B21" s="27" t="s">
        <v>13</v>
      </c>
      <c r="C21" s="28" t="s">
        <v>14</v>
      </c>
      <c r="D21" s="20">
        <v>1</v>
      </c>
      <c r="E21" s="21">
        <v>2</v>
      </c>
      <c r="F21" s="21">
        <v>3</v>
      </c>
      <c r="G21" s="22">
        <v>4</v>
      </c>
      <c r="H21" s="23">
        <v>5</v>
      </c>
      <c r="I21" s="24">
        <v>6</v>
      </c>
      <c r="J21" s="25">
        <v>7</v>
      </c>
    </row>
    <row r="22" spans="1:10" ht="72.75" customHeight="1">
      <c r="A22" s="29"/>
      <c r="B22" s="30" t="s">
        <v>42</v>
      </c>
      <c r="C22" s="106">
        <v>10</v>
      </c>
      <c r="D22" s="32"/>
      <c r="E22" s="33"/>
      <c r="F22" s="33"/>
      <c r="G22" s="34"/>
      <c r="H22" s="35"/>
      <c r="I22" s="36"/>
      <c r="J22" s="37" t="s">
        <v>56</v>
      </c>
    </row>
    <row r="23" spans="1:10" ht="78.75" customHeight="1">
      <c r="A23" s="29"/>
      <c r="B23" s="38" t="s">
        <v>43</v>
      </c>
      <c r="C23" s="107">
        <v>10</v>
      </c>
      <c r="D23" s="40"/>
      <c r="E23" s="41"/>
      <c r="F23" s="41"/>
      <c r="G23" s="42"/>
      <c r="H23" s="43"/>
      <c r="I23" s="44"/>
      <c r="J23" s="37" t="s">
        <v>54</v>
      </c>
    </row>
    <row r="24" spans="1:10" ht="45">
      <c r="A24" s="26"/>
      <c r="B24" s="38" t="s">
        <v>44</v>
      </c>
      <c r="C24" s="107">
        <v>5</v>
      </c>
      <c r="D24" s="45"/>
      <c r="E24" s="46"/>
      <c r="F24" s="47"/>
      <c r="G24" s="48"/>
      <c r="H24" s="49"/>
      <c r="I24" s="50"/>
      <c r="J24" s="37" t="s">
        <v>54</v>
      </c>
    </row>
    <row r="25" spans="1:10" ht="75" customHeight="1">
      <c r="A25" s="26"/>
      <c r="B25" s="38" t="s">
        <v>45</v>
      </c>
      <c r="C25" s="107">
        <v>5</v>
      </c>
      <c r="D25" s="45"/>
      <c r="E25" s="46"/>
      <c r="F25" s="47"/>
      <c r="G25" s="48"/>
      <c r="H25" s="49"/>
      <c r="I25" s="50"/>
      <c r="J25" s="37" t="s">
        <v>54</v>
      </c>
    </row>
    <row r="26" spans="1:10" ht="75" customHeight="1">
      <c r="A26" s="26"/>
      <c r="B26" s="38" t="s">
        <v>46</v>
      </c>
      <c r="C26" s="107">
        <v>10</v>
      </c>
      <c r="D26" s="45"/>
      <c r="E26" s="46"/>
      <c r="F26" s="47"/>
      <c r="G26" s="48"/>
      <c r="H26" s="51"/>
      <c r="I26" s="52"/>
      <c r="J26" s="37" t="s">
        <v>54</v>
      </c>
    </row>
    <row r="27" spans="1:12" s="62" customFormat="1" ht="79.5" customHeight="1">
      <c r="A27" s="53"/>
      <c r="B27" s="54" t="s">
        <v>50</v>
      </c>
      <c r="C27" s="108">
        <v>10</v>
      </c>
      <c r="D27" s="56"/>
      <c r="E27" s="57"/>
      <c r="F27" s="58"/>
      <c r="G27" s="59"/>
      <c r="H27" s="60"/>
      <c r="I27" s="61"/>
      <c r="J27" s="37" t="s">
        <v>54</v>
      </c>
      <c r="L27" s="63"/>
    </row>
    <row r="28" spans="1:12" s="62" customFormat="1" ht="0.75" customHeight="1" thickBot="1">
      <c r="A28" s="53"/>
      <c r="B28" s="64"/>
      <c r="C28" s="65"/>
      <c r="D28" s="66"/>
      <c r="E28" s="66"/>
      <c r="F28" s="67"/>
      <c r="G28" s="68"/>
      <c r="H28" s="37"/>
      <c r="I28" s="61"/>
      <c r="J28" s="37"/>
      <c r="L28" s="63"/>
    </row>
    <row r="29" spans="1:12" s="62" customFormat="1" ht="15" thickBot="1">
      <c r="A29" s="69"/>
      <c r="B29" s="70" t="s">
        <v>15</v>
      </c>
      <c r="C29" s="71">
        <f>SUM(C22:C28)</f>
        <v>50</v>
      </c>
      <c r="D29" s="143" t="s">
        <v>16</v>
      </c>
      <c r="E29" s="143"/>
      <c r="F29" s="143"/>
      <c r="G29" s="144">
        <f>IF(K46=0,"0",K46)/2</f>
        <v>0.5</v>
      </c>
      <c r="H29" s="144"/>
      <c r="I29" s="144"/>
      <c r="J29" s="144"/>
      <c r="L29" s="63">
        <v>85.71</v>
      </c>
    </row>
    <row r="30" spans="1:12" s="62" customFormat="1" ht="13.5" hidden="1" thickBot="1">
      <c r="A30" s="72">
        <v>10</v>
      </c>
      <c r="B30" s="73"/>
      <c r="C30" s="74"/>
      <c r="D30" s="145" t="s">
        <v>17</v>
      </c>
      <c r="E30" s="145"/>
      <c r="F30" s="145"/>
      <c r="G30" s="146">
        <f>+G18+G29</f>
        <v>1</v>
      </c>
      <c r="H30" s="146"/>
      <c r="I30" s="146"/>
      <c r="J30" s="146"/>
      <c r="L30" s="63"/>
    </row>
    <row r="31" spans="1:12" s="62" customFormat="1" ht="13.5" hidden="1" thickBot="1">
      <c r="A31" s="72">
        <v>10</v>
      </c>
      <c r="B31" s="73"/>
      <c r="C31" s="74"/>
      <c r="D31" s="147" t="s">
        <v>18</v>
      </c>
      <c r="E31" s="147"/>
      <c r="F31" s="147"/>
      <c r="G31" s="148"/>
      <c r="H31" s="148"/>
      <c r="I31" s="148"/>
      <c r="J31" s="148"/>
      <c r="L31" s="63"/>
    </row>
    <row r="32" spans="1:12" s="62" customFormat="1" ht="15.75" thickBot="1">
      <c r="A32" s="75"/>
      <c r="B32" s="73"/>
      <c r="C32" s="74"/>
      <c r="D32" s="149" t="s">
        <v>19</v>
      </c>
      <c r="E32" s="149"/>
      <c r="F32" s="149"/>
      <c r="G32" s="150">
        <f>G30-G31</f>
        <v>1</v>
      </c>
      <c r="H32" s="150"/>
      <c r="I32" s="150"/>
      <c r="J32" s="150"/>
      <c r="L32" s="63">
        <v>85.71</v>
      </c>
    </row>
    <row r="33" spans="1:10" ht="30" customHeight="1" hidden="1">
      <c r="A33" s="76" t="s">
        <v>20</v>
      </c>
      <c r="B33" s="77"/>
      <c r="C33" s="78"/>
      <c r="D33" s="151" t="s">
        <v>21</v>
      </c>
      <c r="E33" s="151"/>
      <c r="F33" s="151"/>
      <c r="G33" s="152" t="str">
        <f>IF(K47=0,"migliorabile","adeguato")</f>
        <v>migliorabile</v>
      </c>
      <c r="H33" s="152"/>
      <c r="I33" s="152"/>
      <c r="J33" s="152"/>
    </row>
    <row r="34" spans="1:10" ht="13.5" thickBot="1">
      <c r="A34" s="76" t="s">
        <v>22</v>
      </c>
      <c r="B34" s="79"/>
      <c r="C34" s="80"/>
      <c r="D34" s="80"/>
      <c r="E34" s="80"/>
      <c r="F34" s="80"/>
      <c r="G34" s="80"/>
      <c r="H34" s="80"/>
      <c r="I34" s="80"/>
      <c r="J34" s="80"/>
    </row>
    <row r="35" spans="1:10" ht="13.5" thickBot="1">
      <c r="A35" s="76"/>
      <c r="B35" s="153" t="s">
        <v>23</v>
      </c>
      <c r="C35" s="153"/>
      <c r="D35" s="153"/>
      <c r="E35" s="153"/>
      <c r="F35" s="153"/>
      <c r="G35" s="153"/>
      <c r="H35" s="153"/>
      <c r="I35" s="153"/>
      <c r="J35" s="153"/>
    </row>
    <row r="36" spans="1:10" ht="19.5" customHeight="1">
      <c r="A36" t="s">
        <v>24</v>
      </c>
      <c r="B36" s="154" t="s">
        <v>25</v>
      </c>
      <c r="C36" s="154"/>
      <c r="D36" s="154"/>
      <c r="E36" s="154"/>
      <c r="F36" s="154"/>
      <c r="G36" s="154"/>
      <c r="H36" s="154"/>
      <c r="I36" s="154"/>
      <c r="J36" s="154"/>
    </row>
    <row r="37" spans="1:10" ht="12.75">
      <c r="A37" s="76" t="s">
        <v>26</v>
      </c>
      <c r="B37" s="155"/>
      <c r="C37" s="155"/>
      <c r="D37" s="155"/>
      <c r="E37" s="155"/>
      <c r="F37" s="155"/>
      <c r="G37" s="155"/>
      <c r="H37" s="155"/>
      <c r="I37" s="155"/>
      <c r="J37" s="155"/>
    </row>
    <row r="38" spans="1:10" ht="12.75">
      <c r="A38" s="76" t="s">
        <v>36</v>
      </c>
      <c r="B38" s="155"/>
      <c r="C38" s="155"/>
      <c r="D38" s="155"/>
      <c r="E38" s="155"/>
      <c r="F38" s="155"/>
      <c r="G38" s="155"/>
      <c r="H38" s="155"/>
      <c r="I38" s="155"/>
      <c r="J38" s="155"/>
    </row>
    <row r="39" spans="1:10" ht="12.75">
      <c r="A39" s="76" t="s">
        <v>28</v>
      </c>
      <c r="B39" s="155"/>
      <c r="C39" s="155"/>
      <c r="D39" s="155"/>
      <c r="E39" s="155"/>
      <c r="F39" s="155"/>
      <c r="G39" s="155"/>
      <c r="H39" s="155"/>
      <c r="I39" s="155"/>
      <c r="J39" s="155"/>
    </row>
    <row r="40" spans="1:10" ht="12.75">
      <c r="A40" s="76" t="s">
        <v>29</v>
      </c>
      <c r="B40" s="155"/>
      <c r="C40" s="155"/>
      <c r="D40" s="155"/>
      <c r="E40" s="155"/>
      <c r="F40" s="155"/>
      <c r="G40" s="155"/>
      <c r="H40" s="155"/>
      <c r="I40" s="155"/>
      <c r="J40" s="155"/>
    </row>
    <row r="41" spans="1:10" ht="13.5" thickBot="1">
      <c r="A41" s="76" t="s">
        <v>30</v>
      </c>
      <c r="B41" s="156"/>
      <c r="C41" s="156"/>
      <c r="D41" s="156"/>
      <c r="E41" s="156"/>
      <c r="F41" s="156"/>
      <c r="G41" s="156"/>
      <c r="H41" s="156"/>
      <c r="I41" s="156"/>
      <c r="J41" s="156"/>
    </row>
    <row r="42" ht="6" customHeight="1">
      <c r="A42" t="s">
        <v>31</v>
      </c>
    </row>
    <row r="43" ht="13.5" hidden="1" thickBot="1"/>
    <row r="44" spans="2:12" ht="13.5" hidden="1" thickBot="1">
      <c r="B44" s="157" t="s">
        <v>32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6"/>
    </row>
    <row r="45" spans="2:12" ht="13.5" hidden="1" thickBot="1">
      <c r="B45" s="81" t="s">
        <v>33</v>
      </c>
      <c r="C45" s="82">
        <f>((IF($D$15="","0",1)*$C$15)+(IF($D$16="","0",1)*$C$16)+(IF($D$17="","0",1)*$C$17))</f>
        <v>1</v>
      </c>
      <c r="D45" s="83">
        <f>((IF($E$15="","0",2)*$C$15)+(IF($E$16="","0",2)*$C$16)+(IF($E$17="","0",2)*$C$17))</f>
        <v>0</v>
      </c>
      <c r="E45" s="83">
        <f>((IF($F$15="","0",3)*$C$15)+(IF($F$16="","0",3)*$C$16)+(IF($F$17="","0",3)*$C$17))</f>
        <v>0</v>
      </c>
      <c r="F45" s="83">
        <f>((IF($G$15="","0",4)*$C$15)+(IF($G$16="","0",4)*$C$16)+(IF($G$17="","0",4)*$C$17))</f>
        <v>0</v>
      </c>
      <c r="G45" s="83">
        <f>((IF($H$15="","0",5)*$C$15)+(IF($H$16="","0",5)*$C$16)+(IF($H$17="","0",5)*$C$17))</f>
        <v>0</v>
      </c>
      <c r="H45" s="83">
        <f>((IF($I$15="","0",6)*$C$15)+(IF($I$16="","0",6)*$C$16)+(IF($I$17="","0",6)*$C$17))</f>
        <v>0</v>
      </c>
      <c r="I45" s="84">
        <f>((IF($J$15="","0",7)*$C$15)+(IF($J$16="","0",7)*$C$16)+(IF($J$17="","0",7)*$C$17))</f>
        <v>0</v>
      </c>
      <c r="J45" s="15">
        <f>SUM(C45:I45)</f>
        <v>1</v>
      </c>
      <c r="K45" s="85">
        <f>J45/350</f>
        <v>0.002857142857142857</v>
      </c>
      <c r="L45" s="86"/>
    </row>
    <row r="46" spans="2:12" ht="13.5" hidden="1" thickBot="1">
      <c r="B46" s="81" t="s">
        <v>34</v>
      </c>
      <c r="C46" s="87">
        <f>((IF($D24="","0",1)*$C24)+(IF($D22="","0",1)*$C22)+(IF($D23="","0",1)*$C23)+(IF($D25="","0",1)*$C25)+(IF($D26="","0",1)*$C26)+(IF($D27="","0",1)*$C27)+(IF($D28="","0",1)*$C28))</f>
        <v>0</v>
      </c>
      <c r="D46" s="87">
        <f>((IF($E22="","0",2)*$C22)+(IF($E23="","0",2)*$C23)+(IF($E24="","0",2)*$C24)+(IF($E25="","0",2)*$C25)+(IF($E26="","0",2)*$C26)+(IF($E27="","0",2)*$C27)+(IF($E28="","0",2)*$C28))</f>
        <v>0</v>
      </c>
      <c r="E46" s="87">
        <f>((IF($F22="","0",3)*$C22)+(IF($F23="","0",3)*$C23)+(IF($F24="","0",3)*$C24)+(IF($F25="","0",3)*$C25)+(IF($F26="","0",3)*$C26)+(IF($F27="","0",3)*$C27)+(IF($F28="","0",3)*$C28))</f>
        <v>0</v>
      </c>
      <c r="F46" s="87">
        <f>((IF($G22="","0",4)*$C22)+(IF($G23="","0",4)*$C23)+(IF($G24="","0",4)*$C24)+(IF($G25="","0",4)*$C25)+(IF($G26="","0",4)*$C26)+(IF($G27="","0",4)*$C27)+(IF($G28="","0",4)*$C28))</f>
        <v>0</v>
      </c>
      <c r="G46" s="87">
        <f>((IF($H22="","0",5)*$C22)+(IF($H23="","0",5)*$C23)+(IF($H24="","0",5)*$C24)+(IF($H25="","0",5)*$C25)+(IF($H26="","0",5)*$C26)+(IF($H27="","0",5)*$C27)+(IF($H28="","0",5)*$C28))</f>
        <v>0</v>
      </c>
      <c r="H46" s="87">
        <f>((IF($I22="","0",6)*$C22)+(IF($I23="","0",6)*$C23)+(IF($I24="","0",6)*$C24)+(IF($I25="","0",6)*$C25)+(IF($I26="","0",6)*$C26)+(IF($I27="","0",6)*$C27)+(IF($I28="","0",6)*$C28))</f>
        <v>0</v>
      </c>
      <c r="I46" s="87">
        <f>((IF($J22="","0",7)*$C22)+(IF($J23="","0",7)*$C23)+(IF($J24="","0",7)*$C24)+(IF($J25="","0",7)*$C25)+(IF($J26="","0",7)*$C26)+(IF($J27="","0",7)*$C27)+(IF($J28="","0",7)*$C28))</f>
        <v>350</v>
      </c>
      <c r="J46" s="88">
        <f>SUM(C46:I46)</f>
        <v>350</v>
      </c>
      <c r="K46" s="85">
        <f>J46/350</f>
        <v>1</v>
      </c>
      <c r="L46" s="86"/>
    </row>
    <row r="47" spans="2:12" ht="13.5" hidden="1" thickBot="1">
      <c r="B47" s="89"/>
      <c r="C47" s="90"/>
      <c r="D47" s="90"/>
      <c r="E47" s="90"/>
      <c r="F47" s="90"/>
      <c r="G47" s="90"/>
      <c r="H47" s="90"/>
      <c r="I47" s="90"/>
      <c r="J47" s="90">
        <f>SUM(J45:J46)</f>
        <v>351</v>
      </c>
      <c r="K47" s="91">
        <f>IF(J47&lt;490,0,J47/700)</f>
        <v>0</v>
      </c>
      <c r="L47" s="86"/>
    </row>
    <row r="48" ht="12.75" hidden="1"/>
  </sheetData>
  <mergeCells count="62">
    <mergeCell ref="B39:J39"/>
    <mergeCell ref="B40:J40"/>
    <mergeCell ref="B41:J41"/>
    <mergeCell ref="B44:K44"/>
    <mergeCell ref="B35:J35"/>
    <mergeCell ref="B36:J36"/>
    <mergeCell ref="B37:J37"/>
    <mergeCell ref="B38:J38"/>
    <mergeCell ref="D32:F32"/>
    <mergeCell ref="G32:J32"/>
    <mergeCell ref="D33:F33"/>
    <mergeCell ref="G33:J33"/>
    <mergeCell ref="D30:F30"/>
    <mergeCell ref="G30:J30"/>
    <mergeCell ref="D31:F31"/>
    <mergeCell ref="G31:J31"/>
    <mergeCell ref="B19:J19"/>
    <mergeCell ref="B20:C20"/>
    <mergeCell ref="D20:J20"/>
    <mergeCell ref="D29:F29"/>
    <mergeCell ref="G29:J29"/>
    <mergeCell ref="B13:C13"/>
    <mergeCell ref="D13:J13"/>
    <mergeCell ref="D18:F18"/>
    <mergeCell ref="G18:J18"/>
    <mergeCell ref="D15:J17"/>
    <mergeCell ref="B12:C12"/>
    <mergeCell ref="D12:F12"/>
    <mergeCell ref="G12:H12"/>
    <mergeCell ref="I12:J12"/>
    <mergeCell ref="B11:C11"/>
    <mergeCell ref="D11:F11"/>
    <mergeCell ref="G11:H11"/>
    <mergeCell ref="I11:J11"/>
    <mergeCell ref="B10:C10"/>
    <mergeCell ref="D10:F10"/>
    <mergeCell ref="G10:H10"/>
    <mergeCell ref="I10:J10"/>
    <mergeCell ref="B9:C9"/>
    <mergeCell ref="D9:F9"/>
    <mergeCell ref="G9:H9"/>
    <mergeCell ref="I9:J9"/>
    <mergeCell ref="B8:C8"/>
    <mergeCell ref="D8:F8"/>
    <mergeCell ref="G8:H8"/>
    <mergeCell ref="I8:J8"/>
    <mergeCell ref="B7:C7"/>
    <mergeCell ref="D7:F7"/>
    <mergeCell ref="G7:H7"/>
    <mergeCell ref="I7:J7"/>
    <mergeCell ref="I5:J5"/>
    <mergeCell ref="D6:F6"/>
    <mergeCell ref="G6:H6"/>
    <mergeCell ref="I6:J6"/>
    <mergeCell ref="C3:F3"/>
    <mergeCell ref="C4:F4"/>
    <mergeCell ref="B5:F5"/>
    <mergeCell ref="G5:H5"/>
    <mergeCell ref="C1:F1"/>
    <mergeCell ref="H1:J1"/>
    <mergeCell ref="C2:F2"/>
    <mergeCell ref="H2:J2"/>
  </mergeCells>
  <printOptions horizontalCentered="1"/>
  <pageMargins left="0" right="0" top="0.5902777777777778" bottom="0.24930555555555556" header="0.19652777777777777" footer="0.20972222222222223"/>
  <pageSetup fitToHeight="1" fitToWidth="1" horizontalDpi="300" verticalDpi="300" orientation="portrait" paperSize="9" scale="68" r:id="rId3"/>
  <headerFooter alignWithMargins="0">
    <oddHeader>&amp;L&amp;"Arial,Grassetto Corsivo"&amp;14COMUNE DI CINISELLO BALSAMO&amp;R&amp;"Arial,Grassetto Corsivo"&amp;12Allegato sub. C3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L43"/>
  <sheetViews>
    <sheetView tabSelected="1" workbookViewId="0" topLeftCell="B1">
      <selection activeCell="L26" sqref="L26:L29"/>
    </sheetView>
  </sheetViews>
  <sheetFormatPr defaultColWidth="9.140625" defaultRowHeight="12.75"/>
  <cols>
    <col min="1" max="1" width="0" style="0" hidden="1" customWidth="1"/>
    <col min="2" max="2" width="39.57421875" style="0" customWidth="1"/>
    <col min="3" max="3" width="12.8515625" style="0" customWidth="1"/>
    <col min="4" max="10" width="5.7109375" style="0" customWidth="1"/>
    <col min="11" max="11" width="14.7109375" style="0" customWidth="1"/>
    <col min="12" max="12" width="40.421875" style="1" customWidth="1"/>
  </cols>
  <sheetData>
    <row r="1" spans="2:10" ht="14.25">
      <c r="B1" s="2" t="s">
        <v>0</v>
      </c>
      <c r="C1" s="109"/>
      <c r="D1" s="109"/>
      <c r="E1" s="109"/>
      <c r="F1" s="109"/>
      <c r="G1" s="3"/>
      <c r="H1" s="110" t="s">
        <v>1</v>
      </c>
      <c r="I1" s="110"/>
      <c r="J1" s="110"/>
    </row>
    <row r="2" spans="2:10" ht="15">
      <c r="B2" s="4" t="s">
        <v>2</v>
      </c>
      <c r="C2" s="109"/>
      <c r="D2" s="109"/>
      <c r="E2" s="109"/>
      <c r="F2" s="109"/>
      <c r="G2" s="5"/>
      <c r="H2" s="111">
        <v>2013</v>
      </c>
      <c r="I2" s="111"/>
      <c r="J2" s="111"/>
    </row>
    <row r="3" spans="2:10" ht="15">
      <c r="B3" s="6" t="s">
        <v>3</v>
      </c>
      <c r="C3" s="109"/>
      <c r="D3" s="109"/>
      <c r="E3" s="109"/>
      <c r="F3" s="109"/>
      <c r="G3" s="7"/>
      <c r="H3" s="7"/>
      <c r="I3" s="7"/>
      <c r="J3" s="8"/>
    </row>
    <row r="4" spans="2:10" ht="15">
      <c r="B4" s="9" t="s">
        <v>37</v>
      </c>
      <c r="C4" s="112"/>
      <c r="D4" s="112"/>
      <c r="E4" s="112"/>
      <c r="F4" s="112"/>
      <c r="G4" s="10"/>
      <c r="H4" s="10"/>
      <c r="I4" s="10"/>
      <c r="J4" s="11"/>
    </row>
    <row r="5" spans="2:10" ht="34.5" customHeight="1">
      <c r="B5" s="113" t="s">
        <v>5</v>
      </c>
      <c r="C5" s="113"/>
      <c r="D5" s="113"/>
      <c r="E5" s="113"/>
      <c r="F5" s="113"/>
      <c r="G5" s="114" t="s">
        <v>6</v>
      </c>
      <c r="H5" s="114"/>
      <c r="I5" s="115" t="s">
        <v>7</v>
      </c>
      <c r="J5" s="115"/>
    </row>
    <row r="6" spans="2:10" ht="12.75">
      <c r="B6" s="119" t="s">
        <v>8</v>
      </c>
      <c r="C6" s="119"/>
      <c r="D6" s="120"/>
      <c r="E6" s="120"/>
      <c r="F6" s="120"/>
      <c r="G6" s="121"/>
      <c r="H6" s="121"/>
      <c r="I6" s="122"/>
      <c r="J6" s="122"/>
    </row>
    <row r="7" spans="2:10" ht="12.75">
      <c r="B7" s="119" t="s">
        <v>8</v>
      </c>
      <c r="C7" s="119"/>
      <c r="D7" s="120"/>
      <c r="E7" s="120"/>
      <c r="F7" s="120"/>
      <c r="G7" s="121"/>
      <c r="H7" s="121"/>
      <c r="I7" s="122"/>
      <c r="J7" s="122"/>
    </row>
    <row r="8" spans="2:10" ht="12.75">
      <c r="B8" s="119" t="s">
        <v>8</v>
      </c>
      <c r="C8" s="119"/>
      <c r="D8" s="120"/>
      <c r="E8" s="120"/>
      <c r="F8" s="120"/>
      <c r="G8" s="121"/>
      <c r="H8" s="121"/>
      <c r="I8" s="122"/>
      <c r="J8" s="122"/>
    </row>
    <row r="9" spans="1:12" s="15" customFormat="1" ht="13.5" thickBot="1">
      <c r="A9" s="14"/>
      <c r="B9" s="158"/>
      <c r="C9" s="158"/>
      <c r="D9" s="159"/>
      <c r="E9" s="159"/>
      <c r="F9" s="159"/>
      <c r="G9" s="160"/>
      <c r="H9" s="160"/>
      <c r="I9" s="161"/>
      <c r="J9" s="161"/>
      <c r="L9" s="16"/>
    </row>
    <row r="10" spans="1:10" ht="13.5" thickBot="1">
      <c r="A10" s="17"/>
      <c r="B10" s="127"/>
      <c r="C10" s="127"/>
      <c r="D10" s="128" t="s">
        <v>57</v>
      </c>
      <c r="E10" s="128"/>
      <c r="F10" s="128"/>
      <c r="G10" s="128"/>
      <c r="H10" s="128"/>
      <c r="I10" s="128"/>
      <c r="J10" s="128"/>
    </row>
    <row r="11" spans="1:10" ht="27" customHeight="1" thickBot="1">
      <c r="A11" s="18"/>
      <c r="B11" s="19" t="s">
        <v>55</v>
      </c>
      <c r="C11" s="95" t="s">
        <v>7</v>
      </c>
      <c r="D11" s="100"/>
      <c r="E11" s="101"/>
      <c r="F11" s="101"/>
      <c r="G11" s="102"/>
      <c r="H11" s="103"/>
      <c r="I11" s="104"/>
      <c r="J11" s="105"/>
    </row>
    <row r="12" spans="1:10" ht="17.25" customHeight="1">
      <c r="A12" s="26"/>
      <c r="B12" s="94" t="s">
        <v>61</v>
      </c>
      <c r="C12" s="98">
        <v>1</v>
      </c>
      <c r="D12" s="132">
        <f>AVERAGE(C12:C14)</f>
        <v>1</v>
      </c>
      <c r="E12" s="133"/>
      <c r="F12" s="133"/>
      <c r="G12" s="133"/>
      <c r="H12" s="133"/>
      <c r="I12" s="133"/>
      <c r="J12" s="134"/>
    </row>
    <row r="13" spans="1:10" ht="12">
      <c r="A13" s="26"/>
      <c r="B13" s="94" t="s">
        <v>61</v>
      </c>
      <c r="C13" s="98">
        <v>1</v>
      </c>
      <c r="D13" s="135"/>
      <c r="E13" s="136"/>
      <c r="F13" s="136"/>
      <c r="G13" s="136"/>
      <c r="H13" s="136"/>
      <c r="I13" s="136"/>
      <c r="J13" s="137"/>
    </row>
    <row r="14" spans="1:10" ht="12.75" thickBot="1">
      <c r="A14" s="26"/>
      <c r="B14" s="94" t="s">
        <v>61</v>
      </c>
      <c r="C14" s="99">
        <v>1</v>
      </c>
      <c r="D14" s="138"/>
      <c r="E14" s="139"/>
      <c r="F14" s="139"/>
      <c r="G14" s="139"/>
      <c r="H14" s="139"/>
      <c r="I14" s="139"/>
      <c r="J14" s="140"/>
    </row>
    <row r="15" spans="1:10" ht="12.75" thickBot="1">
      <c r="A15" s="26"/>
      <c r="B15" s="96" t="s">
        <v>11</v>
      </c>
      <c r="C15" s="97"/>
      <c r="D15" s="129" t="s">
        <v>12</v>
      </c>
      <c r="E15" s="130"/>
      <c r="F15" s="130"/>
      <c r="G15" s="131">
        <f>50/100*D12</f>
        <v>0.5</v>
      </c>
      <c r="H15" s="131"/>
      <c r="I15" s="131"/>
      <c r="J15" s="131"/>
    </row>
    <row r="16" spans="1:10" ht="12.75" thickBot="1">
      <c r="A16" s="26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21" customHeight="1">
      <c r="A17" s="26"/>
      <c r="B17" s="127"/>
      <c r="C17" s="127"/>
      <c r="D17" s="162" t="s">
        <v>38</v>
      </c>
      <c r="E17" s="162"/>
      <c r="F17" s="162"/>
      <c r="G17" s="162"/>
      <c r="H17" s="162"/>
      <c r="I17" s="162"/>
      <c r="J17" s="162"/>
    </row>
    <row r="18" spans="1:10" ht="42">
      <c r="A18" s="18"/>
      <c r="B18" s="27" t="s">
        <v>13</v>
      </c>
      <c r="C18" s="28" t="s">
        <v>14</v>
      </c>
      <c r="D18" s="20">
        <v>1</v>
      </c>
      <c r="E18" s="21">
        <v>2</v>
      </c>
      <c r="F18" s="21">
        <v>3</v>
      </c>
      <c r="G18" s="22">
        <v>4</v>
      </c>
      <c r="H18" s="23">
        <v>5</v>
      </c>
      <c r="I18" s="24">
        <v>6</v>
      </c>
      <c r="J18" s="25">
        <v>7</v>
      </c>
    </row>
    <row r="19" spans="1:10" ht="42.75">
      <c r="A19" s="29"/>
      <c r="B19" s="30" t="s">
        <v>39</v>
      </c>
      <c r="C19" s="31">
        <v>10</v>
      </c>
      <c r="D19" s="32"/>
      <c r="E19" s="33"/>
      <c r="F19" s="33"/>
      <c r="G19" s="34"/>
      <c r="H19" s="35"/>
      <c r="I19" s="36"/>
      <c r="J19" s="37" t="s">
        <v>56</v>
      </c>
    </row>
    <row r="20" spans="1:10" ht="103.5" customHeight="1">
      <c r="A20" s="29"/>
      <c r="B20" s="38" t="s">
        <v>40</v>
      </c>
      <c r="C20" s="39">
        <v>5</v>
      </c>
      <c r="D20" s="40"/>
      <c r="E20" s="41"/>
      <c r="F20" s="41"/>
      <c r="G20" s="42"/>
      <c r="H20" s="43"/>
      <c r="I20" s="44"/>
      <c r="J20" s="37" t="s">
        <v>56</v>
      </c>
    </row>
    <row r="21" spans="1:10" ht="96">
      <c r="A21" s="26"/>
      <c r="B21" s="38" t="s">
        <v>41</v>
      </c>
      <c r="C21" s="39">
        <v>0</v>
      </c>
      <c r="D21" s="45"/>
      <c r="E21" s="46"/>
      <c r="F21" s="47"/>
      <c r="G21" s="48"/>
      <c r="H21" s="49"/>
      <c r="I21" s="50"/>
      <c r="J21" s="37" t="s">
        <v>56</v>
      </c>
    </row>
    <row r="22" spans="1:10" ht="63.75" customHeight="1">
      <c r="A22" s="26"/>
      <c r="B22" s="38" t="s">
        <v>51</v>
      </c>
      <c r="C22" s="39">
        <v>15</v>
      </c>
      <c r="D22" s="45"/>
      <c r="E22" s="46"/>
      <c r="F22" s="47"/>
      <c r="G22" s="48"/>
      <c r="H22" s="49"/>
      <c r="I22" s="50"/>
      <c r="J22" s="37" t="s">
        <v>56</v>
      </c>
    </row>
    <row r="23" spans="1:10" ht="63" customHeight="1">
      <c r="A23" s="26"/>
      <c r="B23" s="38" t="s">
        <v>52</v>
      </c>
      <c r="C23" s="39">
        <v>5</v>
      </c>
      <c r="D23" s="45"/>
      <c r="E23" s="46"/>
      <c r="F23" s="47"/>
      <c r="G23" s="48"/>
      <c r="H23" s="51"/>
      <c r="I23" s="52"/>
      <c r="J23" s="37" t="s">
        <v>56</v>
      </c>
    </row>
    <row r="24" spans="1:12" s="62" customFormat="1" ht="128.25">
      <c r="A24" s="53"/>
      <c r="B24" s="54" t="s">
        <v>53</v>
      </c>
      <c r="C24" s="55">
        <v>15</v>
      </c>
      <c r="D24" s="56"/>
      <c r="E24" s="57"/>
      <c r="F24" s="58"/>
      <c r="G24" s="59"/>
      <c r="H24" s="60"/>
      <c r="I24" s="61"/>
      <c r="J24" s="37" t="s">
        <v>56</v>
      </c>
      <c r="L24" s="63"/>
    </row>
    <row r="25" spans="1:12" s="62" customFormat="1" ht="18" thickBot="1">
      <c r="A25" s="53"/>
      <c r="B25" s="64"/>
      <c r="C25" s="65"/>
      <c r="D25" s="66"/>
      <c r="E25" s="66"/>
      <c r="F25" s="67"/>
      <c r="G25" s="68"/>
      <c r="H25" s="37"/>
      <c r="I25" s="61"/>
      <c r="J25" s="37"/>
      <c r="L25" s="63"/>
    </row>
    <row r="26" spans="1:12" s="62" customFormat="1" ht="15" thickBot="1">
      <c r="A26" s="69"/>
      <c r="B26" s="70" t="s">
        <v>15</v>
      </c>
      <c r="C26" s="71">
        <f>SUM(C19:C25)</f>
        <v>50</v>
      </c>
      <c r="D26" s="143" t="s">
        <v>16</v>
      </c>
      <c r="E26" s="143"/>
      <c r="F26" s="143"/>
      <c r="G26" s="144">
        <f>IF(K42=0,"0",K42)/2</f>
        <v>0.5</v>
      </c>
      <c r="H26" s="144"/>
      <c r="I26" s="144"/>
      <c r="J26" s="144"/>
      <c r="L26" s="63"/>
    </row>
    <row r="27" spans="1:12" s="62" customFormat="1" ht="13.5" hidden="1" thickBot="1">
      <c r="A27" s="72">
        <v>10</v>
      </c>
      <c r="B27" s="73"/>
      <c r="C27" s="74"/>
      <c r="D27" s="145" t="s">
        <v>17</v>
      </c>
      <c r="E27" s="145"/>
      <c r="F27" s="145"/>
      <c r="G27" s="146">
        <f>+G15+G26</f>
        <v>1</v>
      </c>
      <c r="H27" s="146"/>
      <c r="I27" s="146"/>
      <c r="J27" s="146"/>
      <c r="L27" s="63"/>
    </row>
    <row r="28" spans="1:12" s="62" customFormat="1" ht="13.5" hidden="1" thickBot="1">
      <c r="A28" s="72">
        <v>10</v>
      </c>
      <c r="B28" s="73"/>
      <c r="C28" s="74"/>
      <c r="D28" s="147" t="s">
        <v>18</v>
      </c>
      <c r="E28" s="147"/>
      <c r="F28" s="147"/>
      <c r="G28" s="148"/>
      <c r="H28" s="148"/>
      <c r="I28" s="148"/>
      <c r="J28" s="148"/>
      <c r="L28" s="63"/>
    </row>
    <row r="29" spans="1:12" s="62" customFormat="1" ht="15.75" thickBot="1">
      <c r="A29" s="75"/>
      <c r="B29" s="73"/>
      <c r="C29" s="74"/>
      <c r="D29" s="149" t="s">
        <v>19</v>
      </c>
      <c r="E29" s="149"/>
      <c r="F29" s="149"/>
      <c r="G29" s="150">
        <f>G27-G28</f>
        <v>1</v>
      </c>
      <c r="H29" s="150"/>
      <c r="I29" s="150"/>
      <c r="J29" s="150"/>
      <c r="L29" s="63"/>
    </row>
    <row r="30" spans="1:10" ht="12.75" hidden="1">
      <c r="A30" s="76" t="s">
        <v>20</v>
      </c>
      <c r="B30" s="77"/>
      <c r="C30" s="78"/>
      <c r="D30" s="151" t="s">
        <v>21</v>
      </c>
      <c r="E30" s="151"/>
      <c r="F30" s="151"/>
      <c r="G30" s="152" t="str">
        <f>IF(K43=0,"migliorabile","adeguato")</f>
        <v>migliorabile</v>
      </c>
      <c r="H30" s="152"/>
      <c r="I30" s="152"/>
      <c r="J30" s="152"/>
    </row>
    <row r="31" spans="1:10" ht="13.5" thickBot="1">
      <c r="A31" s="76" t="s">
        <v>22</v>
      </c>
      <c r="B31" s="79"/>
      <c r="C31" s="80"/>
      <c r="D31" s="80"/>
      <c r="E31" s="80"/>
      <c r="F31" s="80"/>
      <c r="G31" s="80"/>
      <c r="H31" s="80"/>
      <c r="I31" s="80"/>
      <c r="J31" s="80"/>
    </row>
    <row r="32" spans="1:10" ht="13.5" thickBot="1">
      <c r="A32" s="76"/>
      <c r="B32" s="153" t="s">
        <v>23</v>
      </c>
      <c r="C32" s="153"/>
      <c r="D32" s="153"/>
      <c r="E32" s="153"/>
      <c r="F32" s="153"/>
      <c r="G32" s="153"/>
      <c r="H32" s="153"/>
      <c r="I32" s="153"/>
      <c r="J32" s="153"/>
    </row>
    <row r="33" spans="1:10" ht="26.25" customHeight="1">
      <c r="A33" t="s">
        <v>24</v>
      </c>
      <c r="B33" s="154" t="s">
        <v>25</v>
      </c>
      <c r="C33" s="154"/>
      <c r="D33" s="154"/>
      <c r="E33" s="154"/>
      <c r="F33" s="154"/>
      <c r="G33" s="154"/>
      <c r="H33" s="154"/>
      <c r="I33" s="154"/>
      <c r="J33" s="154"/>
    </row>
    <row r="34" spans="1:10" ht="12.75">
      <c r="A34" s="76" t="s">
        <v>27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0" ht="12.75">
      <c r="A35" s="76" t="s">
        <v>28</v>
      </c>
      <c r="B35" s="155"/>
      <c r="C35" s="155"/>
      <c r="D35" s="155"/>
      <c r="E35" s="155"/>
      <c r="F35" s="155"/>
      <c r="G35" s="155"/>
      <c r="H35" s="155"/>
      <c r="I35" s="155"/>
      <c r="J35" s="155"/>
    </row>
    <row r="36" spans="1:10" ht="12.75">
      <c r="A36" s="76" t="s">
        <v>29</v>
      </c>
      <c r="B36" s="155"/>
      <c r="C36" s="155"/>
      <c r="D36" s="155"/>
      <c r="E36" s="155"/>
      <c r="F36" s="155"/>
      <c r="G36" s="155"/>
      <c r="H36" s="155"/>
      <c r="I36" s="155"/>
      <c r="J36" s="155"/>
    </row>
    <row r="37" spans="1:10" ht="13.5" thickBot="1">
      <c r="A37" s="76" t="s">
        <v>30</v>
      </c>
      <c r="B37" s="156"/>
      <c r="C37" s="156"/>
      <c r="D37" s="156"/>
      <c r="E37" s="156"/>
      <c r="F37" s="156"/>
      <c r="G37" s="156"/>
      <c r="H37" s="156"/>
      <c r="I37" s="156"/>
      <c r="J37" s="156"/>
    </row>
    <row r="38" ht="12.75">
      <c r="A38" t="s">
        <v>31</v>
      </c>
    </row>
    <row r="39" ht="13.5" hidden="1" thickBot="1"/>
    <row r="40" spans="2:12" ht="13.5" hidden="1" thickBot="1">
      <c r="B40" s="157" t="s">
        <v>32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6"/>
    </row>
    <row r="41" spans="2:12" ht="13.5" hidden="1" thickBot="1">
      <c r="B41" s="81" t="s">
        <v>33</v>
      </c>
      <c r="C41" s="82">
        <f>((IF($D$12="","0",1)*$C$12)+(IF($D$13="","0",1)*$C$13)+(IF($D$14="","0",1)*$C$14))</f>
        <v>1</v>
      </c>
      <c r="D41" s="83">
        <f>((IF($E$12="","0",2)*$C$12)+(IF($E$13="","0",2)*$C$13)+(IF($E$14="","0",2)*$C$14))</f>
        <v>0</v>
      </c>
      <c r="E41" s="83">
        <f>((IF($F$12="","0",3)*$C$12)+(IF($F$13="","0",3)*$C$13)+(IF($F$14="","0",3)*$C$14))</f>
        <v>0</v>
      </c>
      <c r="F41" s="83">
        <f>((IF($G$12="","0",4)*$C$12)+(IF($G$13="","0",4)*$C$13)+(IF($G$14="","0",4)*$C$14))</f>
        <v>0</v>
      </c>
      <c r="G41" s="83">
        <f>((IF($H$12="","0",5)*$C$12)+(IF($H$13="","0",5)*$C$13)+(IF($H$14="","0",5)*$C$14))</f>
        <v>0</v>
      </c>
      <c r="H41" s="83">
        <f>((IF($I$12="","0",6)*$C$12)+(IF($I$13="","0",6)*$C$13)+(IF($I$14="","0",6)*$C$14))</f>
        <v>0</v>
      </c>
      <c r="I41" s="84">
        <f>((IF($J$12="","0",7)*$C$12)+(IF($J$13="","0",7)*$C$13)+(IF($J$14="","0",7)*$C$14))</f>
        <v>0</v>
      </c>
      <c r="J41" s="15">
        <f>SUM(C41:I41)</f>
        <v>1</v>
      </c>
      <c r="K41" s="85">
        <f>J41/350</f>
        <v>0.002857142857142857</v>
      </c>
      <c r="L41" s="86"/>
    </row>
    <row r="42" spans="2:12" ht="13.5" hidden="1" thickBot="1">
      <c r="B42" s="81" t="s">
        <v>34</v>
      </c>
      <c r="C42" s="87">
        <f>((IF($D21="","0",1)*$C21)+(IF($D19="","0",1)*$C19)+(IF($D20="","0",1)*$C20)+(IF($D22="","0",1)*$C22)+(IF($D23="","0",1)*$C23)+(IF($D24="","0",1)*$C24)+(IF($D25="","0",1)*$C25))</f>
        <v>0</v>
      </c>
      <c r="D42" s="87">
        <f>((IF($E19="","0",2)*$C19)+(IF($E20="","0",2)*$C20)+(IF($E21="","0",2)*$C21)+(IF($E22="","0",2)*$C22)+(IF($E23="","0",2)*$C23)+(IF($E24="","0",2)*$C24)+(IF($E25="","0",2)*$C25))</f>
        <v>0</v>
      </c>
      <c r="E42" s="87">
        <f>((IF($F19="","0",3)*$C19)+(IF($F20="","0",3)*$C20)+(IF($F21="","0",3)*$C21)+(IF($F22="","0",3)*$C22)+(IF($F23="","0",3)*$C23)+(IF($F24="","0",3)*$C24)+(IF($F25="","0",3)*$C25))</f>
        <v>0</v>
      </c>
      <c r="F42" s="87">
        <f>((IF($G19="","0",4)*$C19)+(IF($G20="","0",4)*$C20)+(IF($G21="","0",4)*$C21)+(IF($G22="","0",4)*$C22)+(IF($G23="","0",4)*$C23)+(IF($G24="","0",4)*$C24)+(IF($G25="","0",4)*$C25))</f>
        <v>0</v>
      </c>
      <c r="G42" s="87">
        <f>((IF($H19="","0",5)*$C19)+(IF($H20="","0",5)*$C20)+(IF($H21="","0",5)*$C21)+(IF($H22="","0",5)*$C22)+(IF($H23="","0",5)*$C23)+(IF($H24="","0",5)*$C24)+(IF($H25="","0",5)*$C25))</f>
        <v>0</v>
      </c>
      <c r="H42" s="87">
        <f>((IF($I19="","0",6)*$C19)+(IF($I20="","0",6)*$C20)+(IF($I21="","0",6)*$C21)+(IF($I22="","0",6)*$C22)+(IF($I23="","0",6)*$C23)+(IF($I24="","0",6)*$C24)+(IF($I25="","0",6)*$C25))</f>
        <v>0</v>
      </c>
      <c r="I42" s="87">
        <f>((IF($J19="","0",7)*$C19)+(IF($J20="","0",7)*$C20)+(IF($J21="","0",7)*$C21)+(IF($J22="","0",7)*$C22)+(IF($J23="","0",7)*$C23)+(IF($J24="","0",7)*$C24)+(IF($J25="","0",7)*$C25))</f>
        <v>350</v>
      </c>
      <c r="J42" s="88">
        <f>SUM(C42:I42)</f>
        <v>350</v>
      </c>
      <c r="K42" s="85">
        <f>J42/350</f>
        <v>1</v>
      </c>
      <c r="L42" s="86"/>
    </row>
    <row r="43" spans="2:12" ht="13.5" hidden="1" thickBot="1">
      <c r="B43" s="89"/>
      <c r="C43" s="90"/>
      <c r="D43" s="90"/>
      <c r="E43" s="90"/>
      <c r="F43" s="90"/>
      <c r="G43" s="90"/>
      <c r="H43" s="90"/>
      <c r="I43" s="90"/>
      <c r="J43" s="90">
        <f>SUM(J41:J42)</f>
        <v>351</v>
      </c>
      <c r="K43" s="91">
        <f>IF(J43&lt;490,0,J43/700)</f>
        <v>0</v>
      </c>
      <c r="L43" s="86"/>
    </row>
    <row r="44" ht="12.75" hidden="1"/>
  </sheetData>
  <mergeCells count="50">
    <mergeCell ref="B36:J36"/>
    <mergeCell ref="B37:J37"/>
    <mergeCell ref="B40:K40"/>
    <mergeCell ref="B32:J32"/>
    <mergeCell ref="B33:J33"/>
    <mergeCell ref="B34:J34"/>
    <mergeCell ref="B35:J35"/>
    <mergeCell ref="D29:F29"/>
    <mergeCell ref="G29:J29"/>
    <mergeCell ref="D30:F30"/>
    <mergeCell ref="G30:J30"/>
    <mergeCell ref="D27:F27"/>
    <mergeCell ref="G27:J27"/>
    <mergeCell ref="D28:F28"/>
    <mergeCell ref="G28:J28"/>
    <mergeCell ref="B16:J16"/>
    <mergeCell ref="B17:C17"/>
    <mergeCell ref="D17:J17"/>
    <mergeCell ref="D26:F26"/>
    <mergeCell ref="G26:J26"/>
    <mergeCell ref="B10:C10"/>
    <mergeCell ref="D10:J10"/>
    <mergeCell ref="D15:F15"/>
    <mergeCell ref="G15:J15"/>
    <mergeCell ref="D12:J14"/>
    <mergeCell ref="B9:C9"/>
    <mergeCell ref="D9:F9"/>
    <mergeCell ref="G9:H9"/>
    <mergeCell ref="I9:J9"/>
    <mergeCell ref="B8:C8"/>
    <mergeCell ref="D8:F8"/>
    <mergeCell ref="G8:H8"/>
    <mergeCell ref="I8:J8"/>
    <mergeCell ref="B7:C7"/>
    <mergeCell ref="D7:F7"/>
    <mergeCell ref="G7:H7"/>
    <mergeCell ref="I7:J7"/>
    <mergeCell ref="B6:C6"/>
    <mergeCell ref="D6:F6"/>
    <mergeCell ref="G6:H6"/>
    <mergeCell ref="I6:J6"/>
    <mergeCell ref="I5:J5"/>
    <mergeCell ref="C3:F3"/>
    <mergeCell ref="C4:F4"/>
    <mergeCell ref="B5:F5"/>
    <mergeCell ref="G5:H5"/>
    <mergeCell ref="C1:F1"/>
    <mergeCell ref="H1:J1"/>
    <mergeCell ref="C2:F2"/>
    <mergeCell ref="H2:J2"/>
  </mergeCells>
  <printOptions horizontalCentered="1"/>
  <pageMargins left="0" right="0" top="0.5902777777777778" bottom="0.24930555555555556" header="0.19652777777777777" footer="0.20972222222222223"/>
  <pageSetup horizontalDpi="300" verticalDpi="300" orientation="portrait" paperSize="9" scale="95" r:id="rId3"/>
  <headerFooter alignWithMargins="0">
    <oddHeader>&amp;L&amp;"Arial,Grassetto Corsivo"&amp;14COMUNE DI CINISELLO BALSAMO&amp;R&amp;"Arial,Grassetto Corsivo"&amp;12Allegato sub. C3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silvia.bensi</cp:lastModifiedBy>
  <cp:lastPrinted>2014-03-04T07:17:32Z</cp:lastPrinted>
  <dcterms:created xsi:type="dcterms:W3CDTF">1999-05-25T11:07:45Z</dcterms:created>
  <dcterms:modified xsi:type="dcterms:W3CDTF">2014-03-04T07:17:36Z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NON RICORDO PIU'...</vt:lpwstr>
  </property>
  <property fmtid="{D5CDD505-2E9C-101B-9397-08002B2CF9AE}" pid="3" name="_AuthorEmail">
    <vt:lpwstr>silvia.bensi@comune.cinisello-balsamo.mi.it</vt:lpwstr>
  </property>
  <property fmtid="{D5CDD505-2E9C-101B-9397-08002B2CF9AE}" pid="4" name="_AuthorEmailDisplayName">
    <vt:lpwstr>Bensi Silvia</vt:lpwstr>
  </property>
  <property fmtid="{D5CDD505-2E9C-101B-9397-08002B2CF9AE}" pid="5" name="_PreviousAdHocReviewCycleID">
    <vt:i4>918387458</vt:i4>
  </property>
  <property fmtid="{D5CDD505-2E9C-101B-9397-08002B2CF9AE}" pid="6" name="_AdHocReviewCycleID">
    <vt:i4>-647211839</vt:i4>
  </property>
  <property fmtid="{D5CDD505-2E9C-101B-9397-08002B2CF9AE}" pid="7" name="_ReviewingToolsShownOnce">
    <vt:lpwstr/>
  </property>
</Properties>
</file>